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9675" windowHeight="9630" tabRatio="869" activeTab="1"/>
  </bookViews>
  <sheets>
    <sheet name="1.균열 보수-집계" sheetId="4" r:id="rId1"/>
    <sheet name="1.균열 보수-산출" sheetId="6" r:id="rId2"/>
    <sheet name="2.방수-집계" sheetId="9" r:id="rId3"/>
    <sheet name="2.방수-산출" sheetId="11" r:id="rId4"/>
    <sheet name="3.외벽타일-집계" sheetId="12" r:id="rId5"/>
    <sheet name="3.외벽타일-산출" sheetId="14" r:id="rId6"/>
    <sheet name="4.익스펜션조인트-집계" sheetId="15" r:id="rId7"/>
    <sheet name="4.익스펜션조인트-산출" sheetId="17" r:id="rId8"/>
    <sheet name="5.옥외화장실-집계" sheetId="18" r:id="rId9"/>
    <sheet name="5.옥외화장실-산출" sheetId="20" r:id="rId10"/>
    <sheet name="Sheet1" sheetId="21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">'[1]충돌 내용'!#REF!</definedName>
    <definedName name="_1.간선">'[1]충돌 내용'!#REF!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\a">#REF!</definedName>
    <definedName name="\c">#REF!</definedName>
    <definedName name="\l">#REF!</definedName>
    <definedName name="\m">#REF!</definedName>
    <definedName name="\q">#REF!</definedName>
    <definedName name="\x">#REF!</definedName>
    <definedName name="\z">#REF!</definedName>
    <definedName name="A">#REF!</definedName>
    <definedName name="aa">#REF!</definedName>
    <definedName name="BOM_OF_ECP">#REF!</definedName>
    <definedName name="CCC">#REF!</definedName>
    <definedName name="d">[2]대치판정!#REF!</definedName>
    <definedName name="FEEL">#REF!</definedName>
    <definedName name="OOO">#REF!</definedName>
    <definedName name="PPP">#REF!</definedName>
    <definedName name="PRINT_TITLE">#REF!</definedName>
    <definedName name="_xlnm.Print_Titles" localSheetId="1">'1.균열 보수-산출'!$1:$1</definedName>
    <definedName name="_xlnm.Print_Titles" localSheetId="0">'1.균열 보수-집계'!$1:$1</definedName>
    <definedName name="_xlnm.Print_Titles" localSheetId="3">'2.방수-산출'!$1:$1</definedName>
    <definedName name="_xlnm.Print_Titles" localSheetId="2">'2.방수-집계'!$1:$1</definedName>
    <definedName name="_xlnm.Print_Titles" localSheetId="5">'3.외벽타일-산출'!$1:$1</definedName>
    <definedName name="_xlnm.Print_Titles" localSheetId="4">'3.외벽타일-집계'!$1:$1</definedName>
    <definedName name="_xlnm.Print_Titles" localSheetId="7">'4.익스펜션조인트-산출'!$1:$1</definedName>
    <definedName name="_xlnm.Print_Titles" localSheetId="6">'4.익스펜션조인트-집계'!$1:$1</definedName>
    <definedName name="_xlnm.Print_Titles" localSheetId="9">'5.옥외화장실-산출'!$1:$1</definedName>
    <definedName name="_xlnm.Print_Titles" localSheetId="8">'5.옥외화장실-집계'!$1:$1</definedName>
    <definedName name="qq">#REF!</definedName>
    <definedName name="RRR">#REF!</definedName>
    <definedName name="sample">[3]신규일위대가!#REF!</definedName>
    <definedName name="ss">#REF!</definedName>
    <definedName name="STPIPE350">[4]내역서!#REF!</definedName>
    <definedName name="TTT">#REF!</definedName>
    <definedName name="U">[2]대치판정!#REF!</definedName>
    <definedName name="VVV">#REF!</definedName>
    <definedName name="WW">#REF!</definedName>
    <definedName name="x">#REF!</definedName>
    <definedName name="xxx">#REF!</definedName>
    <definedName name="갑">#REF!</definedName>
    <definedName name="갱부">#REF!</definedName>
    <definedName name="내선전공">[5]노임단가!$D$41</definedName>
    <definedName name="노임단가2">[6]노임단가!$D$56</definedName>
    <definedName name="ㅁ1">#REF!</definedName>
    <definedName name="목도">#REF!</definedName>
    <definedName name="미장공">[7]노임단가!$D$23</definedName>
    <definedName name="배관공">[5]노임단가!$D$32</definedName>
    <definedName name="보통인부">[6]노임단가!$D$57</definedName>
    <definedName name="사무실인건비">[8]갑지!#REF!</definedName>
    <definedName name="사무실자재비">[8]갑지!#REF!</definedName>
    <definedName name="석공">#REF!</definedName>
    <definedName name="신도갑지">[9]갑지!#REF!</definedName>
    <definedName name="신성">#REF!</definedName>
    <definedName name="신성감">#REF!</definedName>
    <definedName name="심우">#REF!</definedName>
    <definedName name="심우을">#REF!</definedName>
    <definedName name="옥외인건비">[8]갑지!#REF!</definedName>
    <definedName name="옥외자재비">[8]갑지!#REF!</definedName>
    <definedName name="을">#REF!</definedName>
    <definedName name="작업반장">#REF!</definedName>
    <definedName name="제수변200">[4]내역서!#REF!</definedName>
    <definedName name="조경공">#REF!</definedName>
    <definedName name="중기운전사">#REF!</definedName>
    <definedName name="콘크리트공">#REF!</definedName>
    <definedName name="타일공">[7]노임단가!$D$25</definedName>
    <definedName name="특별인부">[6]노임단가!$D$56</definedName>
    <definedName name="ㅑ547">#REF!</definedName>
    <definedName name="ㅕ422">[2]대치판정!#REF!</definedName>
  </definedNames>
  <calcPr calcId="125725" iterate="1"/>
</workbook>
</file>

<file path=xl/calcChain.xml><?xml version="1.0" encoding="utf-8"?>
<calcChain xmlns="http://schemas.openxmlformats.org/spreadsheetml/2006/main">
  <c r="K12" i="4"/>
  <c r="K23"/>
  <c r="K22"/>
  <c r="K20"/>
  <c r="K18"/>
  <c r="K17"/>
  <c r="K15"/>
  <c r="K14"/>
  <c r="K6"/>
  <c r="K7"/>
  <c r="K8"/>
  <c r="K9"/>
  <c r="K10"/>
  <c r="K5"/>
  <c r="L25" i="6"/>
  <c r="N8"/>
  <c r="G11"/>
  <c r="I11" s="1"/>
  <c r="N5" s="1"/>
  <c r="G12"/>
  <c r="I12" s="1"/>
  <c r="G10"/>
  <c r="I10" s="1"/>
  <c r="G9"/>
  <c r="I9" s="1"/>
  <c r="N7" s="1"/>
  <c r="G8"/>
  <c r="I8" s="1"/>
  <c r="G7"/>
  <c r="I7" s="1"/>
  <c r="N6" s="1"/>
  <c r="G6"/>
  <c r="I6" s="1"/>
  <c r="I14"/>
  <c r="I15"/>
  <c r="I16"/>
  <c r="I17"/>
  <c r="I18"/>
  <c r="I19"/>
  <c r="I20"/>
  <c r="I21"/>
  <c r="I22"/>
  <c r="I23"/>
  <c r="I25"/>
  <c r="I5"/>
  <c r="I40" i="20"/>
  <c r="G40"/>
  <c r="D9" i="9"/>
  <c r="K6"/>
</calcChain>
</file>

<file path=xl/sharedStrings.xml><?xml version="1.0" encoding="utf-8"?>
<sst xmlns="http://schemas.openxmlformats.org/spreadsheetml/2006/main" count="1024" uniqueCount="260">
  <si>
    <t>공사명 : 창원경륜공단 시설물 보수공사 &gt; 1.구조체 균열 보수공사</t>
  </si>
  <si>
    <t>품명</t>
  </si>
  <si>
    <t>규격</t>
  </si>
  <si>
    <t>설계수량</t>
  </si>
  <si>
    <t>환산식</t>
  </si>
  <si>
    <t>환산값</t>
  </si>
  <si>
    <t>환산수량</t>
  </si>
  <si>
    <t>할증</t>
  </si>
  <si>
    <t>단위환산</t>
  </si>
  <si>
    <t>구입수량</t>
  </si>
  <si>
    <t>비고</t>
  </si>
  <si>
    <t>[ 방수공사 ]</t>
  </si>
  <si>
    <t>균열보수(0.2mm이하)</t>
  </si>
  <si>
    <t>표면처리 공법</t>
  </si>
  <si>
    <t>M</t>
  </si>
  <si>
    <t>균열보수(0.3~0.5mm이하)</t>
  </si>
  <si>
    <t>주입식균열보수</t>
  </si>
  <si>
    <t>균열보수(0.5mm이상)</t>
  </si>
  <si>
    <t>메꿈식 균열보수</t>
  </si>
  <si>
    <t>철근및피복보수</t>
  </si>
  <si>
    <t>T=40</t>
  </si>
  <si>
    <t>㎡</t>
  </si>
  <si>
    <t>바탕처리</t>
  </si>
  <si>
    <t>그라인딩</t>
  </si>
  <si>
    <t>중성화 면보수 공법</t>
  </si>
  <si>
    <t>중성화 방지용 코팅제</t>
  </si>
  <si>
    <t>[ 도장공사 ]</t>
  </si>
  <si>
    <t>수성페인트 로울러칠</t>
  </si>
  <si>
    <t>외벽 2회 1급</t>
  </si>
  <si>
    <t>M2</t>
  </si>
  <si>
    <t>[ 철거공사 ]</t>
  </si>
  <si>
    <t>아스팔트절단</t>
  </si>
  <si>
    <t>기계</t>
  </si>
  <si>
    <t>아스콘철거</t>
  </si>
  <si>
    <t>인력,바닥</t>
  </si>
  <si>
    <t>[ 부대공사 ]</t>
  </si>
  <si>
    <t>기초지정(잡석지정)</t>
  </si>
  <si>
    <t>소운반.고르기및 다짐포함</t>
  </si>
  <si>
    <t>M3</t>
  </si>
  <si>
    <t>아스팔트포장</t>
  </si>
  <si>
    <t>표층5cm 소규모</t>
  </si>
  <si>
    <t>[ 가설공사 ]</t>
  </si>
  <si>
    <t>이동식강관말비계</t>
  </si>
  <si>
    <t>3개월,2단(4m)</t>
  </si>
  <si>
    <t>1대</t>
  </si>
  <si>
    <t>[ 폐기물처리비 ]</t>
  </si>
  <si>
    <t>폐자재처리수수료</t>
  </si>
  <si>
    <t>폐아스콘</t>
  </si>
  <si>
    <t>톤</t>
  </si>
  <si>
    <t>건설폐기물수집운반비</t>
  </si>
  <si>
    <t>15TON 덤프,중간처리,30km</t>
  </si>
  <si>
    <t>TON</t>
  </si>
  <si>
    <t>위치</t>
  </si>
  <si>
    <t>수량</t>
  </si>
  <si>
    <t>공사명 : 창원경륜공단 시설물 보수공사 &gt; 1.구조체 균열 보수공사 &gt; 외부</t>
  </si>
  <si>
    <t>단위</t>
  </si>
  <si>
    <t>부위</t>
  </si>
  <si>
    <t>산출식</t>
  </si>
  <si>
    <t>물량</t>
  </si>
  <si>
    <t>개소</t>
  </si>
  <si>
    <t/>
  </si>
  <si>
    <t>[비  고]</t>
  </si>
  <si>
    <t>표면보수-a</t>
  </si>
  <si>
    <t>주입보수-b</t>
  </si>
  <si>
    <t>도장보수-d</t>
  </si>
  <si>
    <t>외벽 및 외부테크기둥</t>
  </si>
  <si>
    <t>피복보수-나</t>
  </si>
  <si>
    <t>2.19</t>
  </si>
  <si>
    <t>도장보수-다</t>
  </si>
  <si>
    <t>0.94*25</t>
  </si>
  <si>
    <t>(0.3+0.471+0.3)길이*25개소</t>
  </si>
  <si>
    <t>0.21*25개소</t>
  </si>
  <si>
    <t>5.25*0.05*2.35</t>
  </si>
  <si>
    <t>0.21*0.2*25개소</t>
  </si>
  <si>
    <t>0.21*25개소*2겹</t>
  </si>
  <si>
    <t>기타</t>
  </si>
  <si>
    <t>3</t>
  </si>
  <si>
    <t>공사명 : 창원경륜공단 시설물 보수공사 &gt; 2.지붕배수로 등 방수공사</t>
  </si>
  <si>
    <t>우레탄 코팅</t>
  </si>
  <si>
    <t>롤러칠</t>
  </si>
  <si>
    <t>제트스프레이 도막방수공법</t>
  </si>
  <si>
    <t>노출도막2mm(국토교통부 신기술 제722호)</t>
  </si>
  <si>
    <t>바탕만들기</t>
  </si>
  <si>
    <t>콘크리트,몰탈면(벽)</t>
  </si>
  <si>
    <t>바탕(표면)처리</t>
  </si>
  <si>
    <t>그라인더,고압세척</t>
  </si>
  <si>
    <t>혼합건설폐기물(소각5%이하)</t>
  </si>
  <si>
    <t>[ 금속공사 ]</t>
  </si>
  <si>
    <t>사다리#1 제작설치</t>
  </si>
  <si>
    <t>EA</t>
  </si>
  <si>
    <t>사다리#2 제작설치</t>
  </si>
  <si>
    <t>사다리#3 제작설치</t>
  </si>
  <si>
    <t>공사명 : 창원경륜공단 시설물 보수공사 &gt; 2.지붕배수로 등 방수공사 &gt; 외부</t>
  </si>
  <si>
    <t>539.65+715.99</t>
  </si>
  <si>
    <t>제트스프레이 방수구간</t>
  </si>
  <si>
    <t>160.12*2</t>
  </si>
  <si>
    <t>지붕배수로 방수구간</t>
  </si>
  <si>
    <t>284.84+284.84</t>
  </si>
  <si>
    <t>569.68*0.003*1.15</t>
  </si>
  <si>
    <t>점검용 사다리 설치</t>
  </si>
  <si>
    <t>1</t>
  </si>
  <si>
    <t>옥외화장실 방수공사</t>
  </si>
  <si>
    <t>163.41</t>
  </si>
  <si>
    <t>129.04</t>
  </si>
  <si>
    <t>163.41+129.04</t>
  </si>
  <si>
    <t>163.41*0.001*0.52</t>
  </si>
  <si>
    <t>공사명 : 창원경륜공단 시설물 보수공사 &gt; 3.외벽타일 보수공사</t>
  </si>
  <si>
    <t>트럭탑재형 크레인</t>
  </si>
  <si>
    <t>18 TON</t>
  </si>
  <si>
    <t>HR</t>
  </si>
  <si>
    <t>[ 타일공사 ]</t>
  </si>
  <si>
    <t>재료비별도</t>
  </si>
  <si>
    <t>타일접착붙임(에폭시본드)</t>
  </si>
  <si>
    <t>벽, 타일 0.04∼0.10㎡ 이하</t>
  </si>
  <si>
    <t>타일까내기</t>
  </si>
  <si>
    <t>공사명 : 창원경륜공단 시설물 보수공사 &gt; 3.외벽타일 보수공사 &gt; 외부</t>
  </si>
  <si>
    <t>(0.1*0.2)*134</t>
  </si>
  <si>
    <t>외벽(균열및파손,들뜸부분시공)</t>
  </si>
  <si>
    <t>(0.1*0.2)*2084</t>
  </si>
  <si>
    <t>8*7</t>
  </si>
  <si>
    <t>공사명 : 창원경륜공단 시설물 보수공사 &gt; 4.익스펜션조인트 보수공사</t>
  </si>
  <si>
    <t>[ 철근콘크리트공사 ]</t>
  </si>
  <si>
    <t>합판거푸집</t>
  </si>
  <si>
    <t>3회</t>
  </si>
  <si>
    <t>CONC인력비빔타설</t>
  </si>
  <si>
    <t>무근A 25mm</t>
  </si>
  <si>
    <t>SHEET방수(바닥)</t>
  </si>
  <si>
    <t>H.P시트,T:1.2</t>
  </si>
  <si>
    <t>우레탄(사각)</t>
  </si>
  <si>
    <t>25mm×25mm</t>
  </si>
  <si>
    <t>m</t>
  </si>
  <si>
    <t>우레탄도막방수</t>
  </si>
  <si>
    <t>바닥, 비노출 3MM</t>
  </si>
  <si>
    <t>콘크리트접착제(에폭시) 바르기</t>
  </si>
  <si>
    <t>콘크리트및 고무 기타접착제 바르기</t>
  </si>
  <si>
    <t>기존E.J.C철거</t>
  </si>
  <si>
    <t>A-TYPE</t>
  </si>
  <si>
    <t>콘크리트 절단(Wheel Saw)</t>
  </si>
  <si>
    <t>T=300mm이하</t>
  </si>
  <si>
    <t>무근콘크리트 철거</t>
  </si>
  <si>
    <t>소형브레이커</t>
  </si>
  <si>
    <t>기존E.J.C철거후 재설치</t>
  </si>
  <si>
    <t>B-TYPE</t>
  </si>
  <si>
    <t>단열재철거</t>
  </si>
  <si>
    <t>50mm</t>
  </si>
  <si>
    <t>방수층철거</t>
  </si>
  <si>
    <t>시트방수</t>
  </si>
  <si>
    <t>EXPANSION JOINT(A-TYPE)</t>
  </si>
  <si>
    <t>5T SST'L(W=250)</t>
  </si>
  <si>
    <t>건축폐자재</t>
  </si>
  <si>
    <t>공사명 : 창원경륜공단 시설물 보수공사 &gt; 4.익스펜션조인트 보수공사 &gt; 외부</t>
  </si>
  <si>
    <t>(6.7)길이*2양면*3개소</t>
  </si>
  <si>
    <t>(6.7)길이*0.4폭*2양면*3개소</t>
  </si>
  <si>
    <t>기존무근콘크리트</t>
  </si>
  <si>
    <t>(6.7)길이*0.3폭*0.11두께*2양면*3개소</t>
  </si>
  <si>
    <t>일위대가임</t>
  </si>
  <si>
    <t>기존방수턱</t>
  </si>
  <si>
    <t>(6.7)길이*0.1폭*0.11두께*2양면*3개소</t>
  </si>
  <si>
    <t>(6.7)길이*0.1폭*3개소</t>
  </si>
  <si>
    <t>벽지철거노임적용</t>
  </si>
  <si>
    <t>(6.7)길이*0.127폭*3개소</t>
  </si>
  <si>
    <t>16.08*0.05*2.35</t>
  </si>
  <si>
    <t>(1.326+0.442)*1.6</t>
  </si>
  <si>
    <t>1.889+2.828</t>
  </si>
  <si>
    <t>익스펜션조인트-A TYPE</t>
  </si>
  <si>
    <t>(6.7+0.6)길이*0.2폭*2양면*3개소</t>
  </si>
  <si>
    <t>(6.7+0.6)길이*0.02폭*4양면*3개소</t>
  </si>
  <si>
    <t>(6.7+0.6)길이*(0.478+0.17)폭*2양면*3개소</t>
  </si>
  <si>
    <t>(6.7)길이*(0.478+0.17)폭*2양면*3개소</t>
  </si>
  <si>
    <t>방수턱</t>
  </si>
  <si>
    <t>(6.7)길이*(0.14+0.288)높이*2양면*3개소</t>
  </si>
  <si>
    <t>(6.7)길이*(0.0393)면적*2양면*3개소</t>
  </si>
  <si>
    <t>(6.7)길이*0.64폭*2양면*3개소</t>
  </si>
  <si>
    <t>무근타설</t>
  </si>
  <si>
    <t>(6.7)길이*(0.0169)면적*2양면*3개소</t>
  </si>
  <si>
    <t>(6.7)길이*0.6폭*2양면*3개소</t>
  </si>
  <si>
    <t>철거공사-B TYPE</t>
  </si>
  <si>
    <t>(0.2*4)길이*1개소</t>
  </si>
  <si>
    <t>익스펜션조인트-B TYPE</t>
  </si>
  <si>
    <t>(6.96)길이*2양면*1개소</t>
  </si>
  <si>
    <t>공사명 : 창원경륜공단 시설물 보수공사 &gt; 5.옥외화장실 보수공사</t>
  </si>
  <si>
    <t>[ 창호공사 ]</t>
  </si>
  <si>
    <t>세이프강화도어</t>
  </si>
  <si>
    <t>12T*900mm*2100mm 그린</t>
  </si>
  <si>
    <t>SET</t>
  </si>
  <si>
    <t>오토힌지</t>
  </si>
  <si>
    <t>뉴스타파워오토힌지</t>
  </si>
  <si>
    <t>후로아힌지설치</t>
  </si>
  <si>
    <t>재료비 별도</t>
  </si>
  <si>
    <t>도어핸들</t>
  </si>
  <si>
    <t>스텐,R60</t>
  </si>
  <si>
    <t>조</t>
  </si>
  <si>
    <t>SSD1</t>
  </si>
  <si>
    <t>900*1800</t>
  </si>
  <si>
    <t>강재창호 철거</t>
  </si>
  <si>
    <t>1.5~2.5㎡미만</t>
  </si>
  <si>
    <t>콘크리트 컷팅</t>
  </si>
  <si>
    <t>시멘트콘크리트</t>
  </si>
  <si>
    <t>재료분리대(바닥)</t>
  </si>
  <si>
    <t>W45*H20*1.5tSST</t>
  </si>
  <si>
    <t>[ 수장공사 ]</t>
  </si>
  <si>
    <t>인테리어표면마감재</t>
  </si>
  <si>
    <t>0.42*1220mm RS (단색계)</t>
  </si>
  <si>
    <t>가설울타리</t>
  </si>
  <si>
    <t>EGI휀스, 12개월</t>
  </si>
  <si>
    <t>공사명 : 창원경륜공단 시설물 보수공사 &gt; 5.옥외화장실 보수공사 &gt; 창호</t>
  </si>
  <si>
    <t>100*40*1.5T</t>
  </si>
  <si>
    <t>스텐창호(헤어라인)-밑틀</t>
  </si>
  <si>
    <t>0.9</t>
  </si>
  <si>
    <t>(0.9*1.8)</t>
  </si>
  <si>
    <t>SSD2 / (면적:2.43)</t>
  </si>
  <si>
    <t>공사명 : 창원경륜공단 시설물 보수공사 &gt; 5.옥외화장실 보수공사 &gt; 외부</t>
  </si>
  <si>
    <t>2</t>
  </si>
  <si>
    <t>(1.8+0.9+1.8)*2</t>
  </si>
  <si>
    <t>강재창호철거</t>
  </si>
  <si>
    <t>0.9*2.1*2*0.01</t>
  </si>
  <si>
    <t>0.037</t>
  </si>
  <si>
    <t>외부</t>
    <phoneticPr fontId="1" type="noConversion"/>
  </si>
  <si>
    <t>[비  고]</t>
    <phoneticPr fontId="1" type="noConversion"/>
  </si>
  <si>
    <t>바닥-지상1층</t>
    <phoneticPr fontId="1" type="noConversion"/>
  </si>
  <si>
    <t>SSD1 / 900*1800(면적:1.62)</t>
    <phoneticPr fontId="1" type="noConversion"/>
  </si>
  <si>
    <t>스텐창호(헤어라인)-문틀</t>
    <phoneticPr fontId="1" type="noConversion"/>
  </si>
  <si>
    <t>100*40*1.5T</t>
    <phoneticPr fontId="1" type="noConversion"/>
  </si>
  <si>
    <t>M</t>
    <phoneticPr fontId="1" type="noConversion"/>
  </si>
  <si>
    <t>1.8+0.9+1.8</t>
    <phoneticPr fontId="1" type="noConversion"/>
  </si>
  <si>
    <t>옥외화장실</t>
    <phoneticPr fontId="1" type="noConversion"/>
  </si>
  <si>
    <t>철거공사</t>
    <phoneticPr fontId="1" type="noConversion"/>
  </si>
  <si>
    <t>외부바닥</t>
    <phoneticPr fontId="1" type="noConversion"/>
  </si>
  <si>
    <t>철거공사-A TYPE</t>
    <phoneticPr fontId="1" type="noConversion"/>
  </si>
  <si>
    <t>SHEET방수(바닥)</t>
    <phoneticPr fontId="1" type="noConversion"/>
  </si>
  <si>
    <t>H.P시트,T:1.2</t>
    <phoneticPr fontId="1" type="noConversion"/>
  </si>
  <si>
    <t>M2</t>
    <phoneticPr fontId="1" type="noConversion"/>
  </si>
  <si>
    <t>(6.96)길이*0.127폭*1개소</t>
    <phoneticPr fontId="1" type="noConversion"/>
  </si>
  <si>
    <t>외벽</t>
    <phoneticPr fontId="1" type="noConversion"/>
  </si>
  <si>
    <t>외벽(탈락부분시공)</t>
    <phoneticPr fontId="1" type="noConversion"/>
  </si>
  <si>
    <t>지붕층</t>
    <phoneticPr fontId="1" type="noConversion"/>
  </si>
  <si>
    <t>우레탄방수 구간</t>
    <phoneticPr fontId="1" type="noConversion"/>
  </si>
  <si>
    <t>마  감  산  출  서</t>
    <phoneticPr fontId="1" type="noConversion"/>
  </si>
  <si>
    <t>마  감  집  계  표</t>
    <phoneticPr fontId="1" type="noConversion"/>
  </si>
  <si>
    <t>주입식 균열보수</t>
    <phoneticPr fontId="1" type="noConversion"/>
  </si>
  <si>
    <t>메꿈식보수-c</t>
    <phoneticPr fontId="1" type="noConversion"/>
  </si>
  <si>
    <t>산출
단위</t>
    <phoneticPr fontId="1" type="noConversion"/>
  </si>
  <si>
    <t>산출
단위</t>
    <phoneticPr fontId="1" type="noConversion"/>
  </si>
  <si>
    <t>구입
단위</t>
    <phoneticPr fontId="1" type="noConversion"/>
  </si>
  <si>
    <t>구입
단위</t>
    <phoneticPr fontId="1" type="noConversion"/>
  </si>
  <si>
    <t>뉴스타오토파워힌지</t>
    <phoneticPr fontId="1" type="noConversion"/>
  </si>
  <si>
    <t>콘크리트,몰탈면</t>
    <phoneticPr fontId="1" type="noConversion"/>
  </si>
  <si>
    <t>(23.0+12.5)*2</t>
    <phoneticPr fontId="1" type="noConversion"/>
  </si>
  <si>
    <t>867.9길이</t>
    <phoneticPr fontId="1" type="noConversion"/>
  </si>
  <si>
    <t>867.9길이*0.1폭</t>
    <phoneticPr fontId="1" type="noConversion"/>
  </si>
  <si>
    <t>228.5길이</t>
    <phoneticPr fontId="1" type="noConversion"/>
  </si>
  <si>
    <t>228.5길이*0.1폭</t>
    <phoneticPr fontId="1" type="noConversion"/>
  </si>
  <si>
    <t>43.76</t>
    <phoneticPr fontId="1" type="noConversion"/>
  </si>
  <si>
    <t>43.76길이</t>
    <phoneticPr fontId="1" type="noConversion"/>
  </si>
  <si>
    <t>43.76길이*0.1폭</t>
    <phoneticPr fontId="1" type="noConversion"/>
  </si>
  <si>
    <t>25.84</t>
    <phoneticPr fontId="1" type="noConversion"/>
  </si>
  <si>
    <t>25.84폭/0.1폭</t>
    <phoneticPr fontId="1" type="noConversion"/>
  </si>
  <si>
    <t>1126.3</t>
    <phoneticPr fontId="1" type="noConversion"/>
  </si>
  <si>
    <t>228.5</t>
    <phoneticPr fontId="1" type="noConversion"/>
  </si>
  <si>
    <t>163.356</t>
    <phoneticPr fontId="1" type="noConversion"/>
  </si>
</sst>
</file>

<file path=xl/styles.xml><?xml version="1.0" encoding="utf-8"?>
<styleSheet xmlns="http://schemas.openxmlformats.org/spreadsheetml/2006/main">
  <numFmts count="32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_-* #,##0.0_-;\-* #,##0.0_-;_-* &quot;-&quot;_-;_-@_-"/>
    <numFmt numFmtId="178" formatCode="_ &quot;₩&quot;* #,##0_ ;_ &quot;₩&quot;* \-#,##0_ ;_ &quot;₩&quot;* &quot;-&quot;_ ;_ @_ "/>
    <numFmt numFmtId="179" formatCode="_ &quot;₩&quot;* #,##0.00_ ;_ &quot;₩&quot;* \-#,##0.00_ ;_ &quot;₩&quot;* &quot;-&quot;??_ ;_ @_ "/>
    <numFmt numFmtId="180" formatCode="_-* #,##0.000_-;\-* #,##0.000_-;_-* &quot;-&quot;_-;_-@_-"/>
    <numFmt numFmtId="181" formatCode="_ * #,##0_ ;_ * \-#,##0_ ;_ * &quot;-&quot;_ ;_ @_ "/>
    <numFmt numFmtId="182" formatCode="_ * #,##0.00_ ;_ * \-#,##0.00_ ;_ * &quot;-&quot;??_ ;_ @_ "/>
    <numFmt numFmtId="183" formatCode="#,##0.0"/>
    <numFmt numFmtId="184" formatCode="0.0\ "/>
    <numFmt numFmtId="185" formatCode="0.0000%"/>
    <numFmt numFmtId="186" formatCode="#,##0.000"/>
    <numFmt numFmtId="187" formatCode="&quot;₩&quot;#,##0.00;&quot;₩&quot;\-#,##0.00"/>
    <numFmt numFmtId="188" formatCode="0.00000"/>
    <numFmt numFmtId="189" formatCode="0.000"/>
    <numFmt numFmtId="190" formatCode="_-* #,##0.00_-;\-* #,##0.00_-;_-* &quot;-&quot;_-;_-@_-"/>
    <numFmt numFmtId="191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192" formatCode="&quot;₩&quot;#,##0.00;&quot;₩&quot;&quot;₩&quot;\-#,##0.00"/>
    <numFmt numFmtId="193" formatCode="_-* #,##0.0_-;\-* #,##0.0_-;_-* &quot;-&quot;?_-;_-@_-"/>
    <numFmt numFmtId="194" formatCode="0.000000"/>
    <numFmt numFmtId="195" formatCode="0.0000"/>
    <numFmt numFmtId="196" formatCode="000\-0000"/>
    <numFmt numFmtId="197" formatCode="#,##0.00\ &quot;F&quot;;\-#,##0.00\ &quot;F&quot;"/>
    <numFmt numFmtId="198" formatCode="#\!\,##0\!.00&quot;₩&quot;\!\ &quot;F&quot;;&quot;₩&quot;\!\-#\!\,##0\!.00&quot;₩&quot;\!\ &quot;F&quot;"/>
    <numFmt numFmtId="199" formatCode="#,##0,000"/>
    <numFmt numFmtId="200" formatCode="_ * #,##0_ ;_ * &quot;₩&quot;\-#,##0_ ;_ * &quot;-&quot;_ ;_ @_ "/>
    <numFmt numFmtId="201" formatCode="_-* #,##0.00\ _D_M_-;\-* #,##0.00\ _D_M_-;_-* &quot;-&quot;??\ _D_M_-;_-@_-"/>
    <numFmt numFmtId="202" formatCode="_-* #,##0.00\ &quot;DM&quot;_-;\-* #,##0.00\ &quot;DM&quot;_-;_-* &quot;-&quot;??\ &quot;DM&quot;_-;_-@_-"/>
    <numFmt numFmtId="203" formatCode="&quot;₩&quot;#,##0.00\ ;\(&quot;₩&quot;#,##0.00\)"/>
    <numFmt numFmtId="204" formatCode="000,000"/>
    <numFmt numFmtId="205" formatCode="&quot;₩&quot;#,##0;&quot;₩&quot;\-#,##0"/>
  </numFmts>
  <fonts count="5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굴림체"/>
      <family val="3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sz val="11"/>
      <color indexed="8"/>
      <name val="맑은 고딕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sz val="11"/>
      <name val="ⓒoUAAA¨u"/>
      <family val="1"/>
      <charset val="129"/>
    </font>
    <font>
      <sz val="10"/>
      <name val="Arial"/>
      <family val="2"/>
    </font>
    <font>
      <sz val="11"/>
      <name val="￥i￠￢￠?o"/>
      <family val="3"/>
      <charset val="129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name val="¹ÙÅÁÃ¼"/>
      <family val="1"/>
      <charset val="129"/>
    </font>
    <font>
      <sz val="12"/>
      <name val="ⓒoUAAA¨u"/>
      <family val="1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12"/>
      <name val="±¼¸²A¼"/>
      <family val="3"/>
      <charset val="129"/>
    </font>
    <font>
      <sz val="11"/>
      <name val="Times New Roman"/>
      <family val="1"/>
    </font>
    <font>
      <b/>
      <sz val="10"/>
      <name val="Helv"/>
      <family val="2"/>
    </font>
    <font>
      <sz val="10"/>
      <name val="MS Serif"/>
      <family val="1"/>
    </font>
    <font>
      <sz val="10"/>
      <name val="굴림체"/>
      <family val="3"/>
      <charset val="129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b/>
      <sz val="11"/>
      <name val="Helv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1"/>
      <name val="바탕체"/>
      <family val="1"/>
      <charset val="129"/>
    </font>
    <font>
      <u/>
      <sz val="11"/>
      <color indexed="36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뼻뮝"/>
      <family val="3"/>
      <charset val="129"/>
    </font>
    <font>
      <sz val="10"/>
      <name val="바탕"/>
      <family val="1"/>
      <charset val="129"/>
    </font>
    <font>
      <u/>
      <sz val="8.4"/>
      <color indexed="36"/>
      <name val="바탕체"/>
      <family val="1"/>
      <charset val="129"/>
    </font>
    <font>
      <sz val="12"/>
      <name val="견고딕"/>
      <family val="1"/>
      <charset val="129"/>
    </font>
    <font>
      <sz val="11"/>
      <color theme="1"/>
      <name val="굴림"/>
      <family val="2"/>
      <charset val="129"/>
    </font>
    <font>
      <sz val="9"/>
      <color theme="1"/>
      <name val="굴림"/>
      <family val="3"/>
      <charset val="129"/>
    </font>
    <font>
      <sz val="18"/>
      <color theme="1"/>
      <name val="굴림"/>
      <family val="3"/>
      <charset val="129"/>
    </font>
    <font>
      <b/>
      <u/>
      <sz val="18"/>
      <color theme="1"/>
      <name val="굴림"/>
      <family val="3"/>
      <charset val="129"/>
    </font>
    <font>
      <b/>
      <u/>
      <sz val="18"/>
      <color indexed="8"/>
      <name val="굴림"/>
      <family val="3"/>
      <charset val="129"/>
    </font>
    <font>
      <b/>
      <sz val="9"/>
      <color theme="1"/>
      <name val="굴림"/>
      <family val="3"/>
      <charset val="129"/>
    </font>
    <font>
      <b/>
      <sz val="18"/>
      <color theme="1"/>
      <name val="굴림"/>
      <family val="3"/>
      <charset val="129"/>
    </font>
    <font>
      <b/>
      <sz val="18"/>
      <color indexed="8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522">
    <xf numFmtId="0" fontId="0" fillId="0" borderId="0">
      <alignment vertical="center"/>
    </xf>
    <xf numFmtId="0" fontId="3" fillId="0" borderId="0"/>
    <xf numFmtId="0" fontId="4" fillId="0" borderId="0"/>
    <xf numFmtId="41" fontId="3" fillId="0" borderId="0" applyFont="0" applyFill="0" applyBorder="0" applyAlignment="0" applyProtection="0"/>
    <xf numFmtId="0" fontId="5" fillId="0" borderId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9" fillId="0" borderId="0"/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3" fillId="0" borderId="0">
      <protection locked="0"/>
    </xf>
    <xf numFmtId="0" fontId="7" fillId="0" borderId="0">
      <alignment vertical="center"/>
    </xf>
    <xf numFmtId="0" fontId="7" fillId="0" borderId="0">
      <alignment vertical="center"/>
    </xf>
    <xf numFmtId="177" fontId="9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1" fillId="0" borderId="0" applyNumberFormat="0" applyFill="0" applyBorder="0" applyAlignment="0" applyProtection="0"/>
    <xf numFmtId="9" fontId="15" fillId="0" borderId="0" applyFont="0" applyFill="0" applyBorder="0" applyAlignment="0" applyProtection="0"/>
    <xf numFmtId="0" fontId="13" fillId="0" borderId="0">
      <protection locked="0"/>
    </xf>
    <xf numFmtId="0" fontId="16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17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7" fillId="0" borderId="0" applyFont="0" applyFill="0" applyBorder="0" applyAlignment="0" applyProtection="0"/>
    <xf numFmtId="179" fontId="15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80" fontId="9" fillId="0" borderId="0">
      <protection locked="0"/>
    </xf>
    <xf numFmtId="0" fontId="19" fillId="0" borderId="0"/>
    <xf numFmtId="179" fontId="20" fillId="0" borderId="0" applyFont="0" applyFill="0" applyBorder="0" applyAlignment="0" applyProtection="0"/>
    <xf numFmtId="181" fontId="15" fillId="0" borderId="0" applyFont="0" applyFill="0" applyBorder="0" applyAlignment="0" applyProtection="0"/>
    <xf numFmtId="0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2" fontId="15" fillId="0" borderId="0" applyFont="0" applyFill="0" applyBorder="0" applyAlignment="0" applyProtection="0"/>
    <xf numFmtId="0" fontId="18" fillId="0" borderId="0" applyFont="0" applyFill="0" applyBorder="0" applyAlignment="0" applyProtection="0"/>
    <xf numFmtId="4" fontId="13" fillId="0" borderId="0">
      <protection locked="0"/>
    </xf>
    <xf numFmtId="183" fontId="9" fillId="0" borderId="0">
      <protection locked="0"/>
    </xf>
    <xf numFmtId="0" fontId="21" fillId="0" borderId="0"/>
    <xf numFmtId="0" fontId="17" fillId="0" borderId="0"/>
    <xf numFmtId="0" fontId="15" fillId="0" borderId="0"/>
    <xf numFmtId="0" fontId="22" fillId="0" borderId="0"/>
    <xf numFmtId="184" fontId="23" fillId="0" borderId="0" applyFill="0" applyBorder="0" applyAlignment="0"/>
    <xf numFmtId="0" fontId="24" fillId="0" borderId="0"/>
    <xf numFmtId="0" fontId="13" fillId="0" borderId="8">
      <protection locked="0"/>
    </xf>
    <xf numFmtId="185" fontId="23" fillId="0" borderId="0" applyFont="0" applyFill="0" applyBorder="0" applyAlignment="0" applyProtection="0"/>
    <xf numFmtId="38" fontId="11" fillId="0" borderId="0" applyFont="0" applyFill="0" applyBorder="0" applyAlignment="0" applyProtection="0"/>
    <xf numFmtId="186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25" fillId="0" borderId="0" applyNumberFormat="0" applyAlignment="0">
      <alignment horizontal="left"/>
    </xf>
    <xf numFmtId="0" fontId="2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0" fontId="11" fillId="0" borderId="0" applyFont="0" applyFill="0" applyBorder="0" applyAlignment="0" applyProtection="0"/>
    <xf numFmtId="188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90" fontId="3" fillId="0" borderId="0"/>
    <xf numFmtId="191" fontId="9" fillId="0" borderId="0">
      <protection locked="0"/>
    </xf>
    <xf numFmtId="186" fontId="9" fillId="0" borderId="0">
      <protection locked="0"/>
    </xf>
    <xf numFmtId="0" fontId="27" fillId="0" borderId="0" applyNumberFormat="0" applyAlignment="0">
      <alignment horizontal="left"/>
    </xf>
    <xf numFmtId="2" fontId="11" fillId="0" borderId="0" applyFont="0" applyFill="0" applyBorder="0" applyAlignment="0" applyProtection="0"/>
    <xf numFmtId="38" fontId="28" fillId="3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38" fontId="28" fillId="2" borderId="0" applyNumberFormat="0" applyBorder="0" applyAlignment="0" applyProtection="0"/>
    <xf numFmtId="0" fontId="29" fillId="0" borderId="0">
      <alignment horizontal="left"/>
    </xf>
    <xf numFmtId="0" fontId="30" fillId="0" borderId="9" applyNumberFormat="0" applyAlignment="0" applyProtection="0">
      <alignment horizontal="left" vertical="center"/>
    </xf>
    <xf numFmtId="0" fontId="30" fillId="0" borderId="5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0" fontId="28" fillId="3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3" borderId="6" applyNumberFormat="0" applyBorder="0" applyAlignment="0" applyProtection="0"/>
    <xf numFmtId="10" fontId="28" fillId="3" borderId="6" applyNumberFormat="0" applyBorder="0" applyAlignment="0" applyProtection="0"/>
    <xf numFmtId="10" fontId="28" fillId="3" borderId="6" applyNumberFormat="0" applyBorder="0" applyAlignment="0" applyProtection="0"/>
    <xf numFmtId="10" fontId="28" fillId="3" borderId="6" applyNumberFormat="0" applyBorder="0" applyAlignment="0" applyProtection="0"/>
    <xf numFmtId="10" fontId="28" fillId="3" borderId="6" applyNumberFormat="0" applyBorder="0" applyAlignment="0" applyProtection="0"/>
    <xf numFmtId="10" fontId="28" fillId="3" borderId="6" applyNumberFormat="0" applyBorder="0" applyAlignment="0" applyProtection="0"/>
    <xf numFmtId="10" fontId="28" fillId="3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10" fontId="28" fillId="4" borderId="6" applyNumberFormat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3" fillId="0" borderId="7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26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1" fillId="0" borderId="0"/>
    <xf numFmtId="10" fontId="11" fillId="0" borderId="0" applyFont="0" applyFill="0" applyBorder="0" applyAlignment="0" applyProtection="0"/>
    <xf numFmtId="30" fontId="35" fillId="0" borderId="0" applyNumberFormat="0" applyFill="0" applyBorder="0" applyAlignment="0" applyProtection="0">
      <alignment horizontal="left"/>
    </xf>
    <xf numFmtId="0" fontId="11" fillId="0" borderId="0"/>
    <xf numFmtId="0" fontId="33" fillId="0" borderId="0"/>
    <xf numFmtId="40" fontId="36" fillId="0" borderId="0" applyBorder="0">
      <alignment horizontal="right"/>
    </xf>
    <xf numFmtId="0" fontId="37" fillId="2" borderId="0">
      <alignment horizontal="centerContinuous"/>
    </xf>
    <xf numFmtId="0" fontId="11" fillId="0" borderId="8" applyNumberFormat="0" applyFont="0" applyFill="0" applyAlignment="0" applyProtection="0"/>
    <xf numFmtId="194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196" fontId="3" fillId="0" borderId="0">
      <protection locked="0"/>
    </xf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2" fontId="38" fillId="0" borderId="0" applyFont="0" applyFill="0" applyBorder="0" applyAlignment="0" applyProtection="0"/>
    <xf numFmtId="0" fontId="14" fillId="0" borderId="0">
      <protection locked="0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4" fillId="0" borderId="0">
      <protection locked="0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3" fillId="0" borderId="0">
      <protection locked="0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3" fontId="19" fillId="0" borderId="10">
      <alignment horizontal="center"/>
    </xf>
    <xf numFmtId="0" fontId="13" fillId="0" borderId="0">
      <protection locked="0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41" fillId="0" borderId="0" applyFont="0"/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0" fontId="44" fillId="0" borderId="0"/>
    <xf numFmtId="176" fontId="45" fillId="0" borderId="11">
      <alignment vertical="center"/>
    </xf>
    <xf numFmtId="1" fontId="9" fillId="0" borderId="0"/>
    <xf numFmtId="197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198" fontId="3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1" fillId="0" borderId="0"/>
    <xf numFmtId="0" fontId="20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>
      <alignment horizontal="center" vertical="center"/>
    </xf>
    <xf numFmtId="4" fontId="13" fillId="0" borderId="0">
      <protection locked="0"/>
    </xf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199" fontId="3" fillId="0" borderId="0">
      <protection locked="0"/>
    </xf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0" fontId="9" fillId="0" borderId="0"/>
    <xf numFmtId="200" fontId="9" fillId="0" borderId="0" applyFont="0" applyFill="0" applyBorder="0" applyAlignment="0" applyProtection="0"/>
    <xf numFmtId="0" fontId="7" fillId="0" borderId="0"/>
    <xf numFmtId="0" fontId="9" fillId="0" borderId="0" applyFont="0" applyFill="0" applyBorder="0" applyAlignment="0" applyProtection="0"/>
    <xf numFmtId="201" fontId="3" fillId="0" borderId="0">
      <protection locked="0"/>
    </xf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43" fillId="0" borderId="0">
      <alignment vertical="center"/>
    </xf>
    <xf numFmtId="0" fontId="4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>
      <alignment vertical="center"/>
    </xf>
    <xf numFmtId="0" fontId="48" fillId="0" borderId="0">
      <alignment vertical="center"/>
    </xf>
    <xf numFmtId="0" fontId="43" fillId="0" borderId="0">
      <alignment vertical="center"/>
    </xf>
    <xf numFmtId="0" fontId="3" fillId="0" borderId="0"/>
    <xf numFmtId="0" fontId="3" fillId="0" borderId="0"/>
    <xf numFmtId="0" fontId="3" fillId="0" borderId="0"/>
    <xf numFmtId="0" fontId="43" fillId="0" borderId="0">
      <alignment vertical="center"/>
    </xf>
    <xf numFmtId="0" fontId="4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8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3" fillId="0" borderId="0"/>
    <xf numFmtId="0" fontId="9" fillId="0" borderId="11">
      <alignment vertical="center" wrapText="1"/>
    </xf>
    <xf numFmtId="0" fontId="13" fillId="0" borderId="8">
      <protection locked="0"/>
    </xf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0" fontId="38" fillId="0" borderId="8" applyNumberFormat="0" applyFont="0" applyFill="0" applyAlignment="0" applyProtection="0"/>
    <xf numFmtId="202" fontId="3" fillId="0" borderId="0">
      <protection locked="0"/>
    </xf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204" fontId="3" fillId="0" borderId="0">
      <protection locked="0"/>
    </xf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205" fontId="38" fillId="0" borderId="0" applyFont="0" applyFill="0" applyBorder="0" applyAlignment="0" applyProtection="0"/>
  </cellStyleXfs>
  <cellXfs count="3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shrinkToFit="1"/>
    </xf>
    <xf numFmtId="49" fontId="2" fillId="0" borderId="0" xfId="0" applyNumberFormat="1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50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49" fillId="2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49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49" fontId="2" fillId="0" borderId="4" xfId="0" applyNumberFormat="1" applyFont="1" applyBorder="1" applyAlignment="1">
      <alignment vertical="center"/>
    </xf>
    <xf numFmtId="0" fontId="49" fillId="0" borderId="1" xfId="0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vertical="center" shrinkToFit="1"/>
    </xf>
    <xf numFmtId="49" fontId="2" fillId="2" borderId="1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49" fontId="2" fillId="0" borderId="6" xfId="0" applyNumberFormat="1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53" fillId="0" borderId="1" xfId="0" applyFont="1" applyBorder="1" applyAlignment="1">
      <alignment vertical="center"/>
    </xf>
    <xf numFmtId="0" fontId="51" fillId="0" borderId="0" xfId="0" applyFont="1" applyAlignment="1">
      <alignment horizontal="center" vertical="center"/>
    </xf>
    <xf numFmtId="49" fontId="51" fillId="0" borderId="0" xfId="0" applyNumberFormat="1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49" fontId="52" fillId="0" borderId="0" xfId="0" applyNumberFormat="1" applyFont="1" applyAlignment="1">
      <alignment horizontal="center" vertical="center"/>
    </xf>
    <xf numFmtId="49" fontId="2" fillId="0" borderId="0" xfId="0" applyNumberFormat="1" applyFont="1" applyBorder="1" applyAlignment="1">
      <alignment vertical="center" wrapText="1"/>
    </xf>
  </cellXfs>
  <cellStyles count="2522">
    <cellStyle name="(△콤마)" xfId="9"/>
    <cellStyle name="(백분율)" xfId="10"/>
    <cellStyle name="(콤마)" xfId="11"/>
    <cellStyle name="??&amp;O?&amp;H?_x0008__x000f__x0007_?_x0007__x0001__x0001_" xfId="12"/>
    <cellStyle name="??&amp;O?&amp;H?_x0008_??_x0007__x0001__x0001_" xfId="13"/>
    <cellStyle name="_%ea%b8%88%ec%96%91%ec%b4%8807(1).11.30" xfId="14"/>
    <cellStyle name="_07년조달견적(10월16일)" xfId="15"/>
    <cellStyle name="_대신고등학교 견적서 07.02.13" xfId="16"/>
    <cellStyle name="_안전보건11대 기본수칙" xfId="17"/>
    <cellStyle name="_원미고등학교2007.2.15" xfId="18"/>
    <cellStyle name="¡¾¨u￠￢ⓒ÷A¨u," xfId="19"/>
    <cellStyle name="´Þ·¯" xfId="20"/>
    <cellStyle name="△백분율" xfId="21"/>
    <cellStyle name="△콤마" xfId="22"/>
    <cellStyle name="°íÁ¤¼Ò¼ýÁ¡" xfId="23"/>
    <cellStyle name="°íÁ¤Ãâ·Â1" xfId="24"/>
    <cellStyle name="°íÁ¤Ãâ·Â2" xfId="25"/>
    <cellStyle name="19990216" xfId="26"/>
    <cellStyle name="¹éºÐÀ²_¿îÀüÀÚ±Ý" xfId="27"/>
    <cellStyle name="³¯Â¥" xfId="28"/>
    <cellStyle name="A¨­￠￢￠O [0]_INQUIRY ￠?￥i¨u¡AAⓒ￢Aⓒª " xfId="29"/>
    <cellStyle name="A¨­￠￢￠O_INQUIRY ￠?￥i¨u¡AAⓒ￢Aⓒª " xfId="30"/>
    <cellStyle name="AeE­ [0]_ 2ÆAAþº° " xfId="31"/>
    <cellStyle name="ÅëÈ­ [0]_¸ñ·Ï-Á¶°æ" xfId="32"/>
    <cellStyle name="AeE­ [0]_°u¸RC×¸n_¾÷A¾º° " xfId="33"/>
    <cellStyle name="AeE­_ 2ÆAAþº° " xfId="34"/>
    <cellStyle name="ÅëÈ­_¸ñ·Ï-Á¶°æ" xfId="35"/>
    <cellStyle name="AeE­_°u¸RC×¸n_¾÷A¾º° " xfId="36"/>
    <cellStyle name="AeE¡ⓒ [0]_INQUIRY ￠?￥i¨u¡AAⓒ￢Aⓒª " xfId="37"/>
    <cellStyle name="AeE¡ⓒ_INQUIRY ￠?￥i¨u¡AAⓒ￢Aⓒª " xfId="38"/>
    <cellStyle name="ÆÛ¼¾Æ®" xfId="39"/>
    <cellStyle name="ALIGNMENT" xfId="40"/>
    <cellStyle name="AÞ¸¶ [0]_ 2ÆAAþº° " xfId="41"/>
    <cellStyle name="ÄÞ¸¶ [0]_¸ñ·Ï-Á¶°æ" xfId="42"/>
    <cellStyle name="AÞ¸¶ [0]_°u¸RBS('98) " xfId="43"/>
    <cellStyle name="AÞ¸¶_ 2ÆAAþº° " xfId="44"/>
    <cellStyle name="ÄÞ¸¶_¸ñ·Ï-Á¶°æ" xfId="45"/>
    <cellStyle name="AÞ¸¶_°u¸RC×¸n_¾÷A¾º° " xfId="46"/>
    <cellStyle name="ÀÚ¸®¼ö" xfId="47"/>
    <cellStyle name="ÀÚ¸®¼ö0" xfId="48"/>
    <cellStyle name="C¡IA¨ª_¡ic¨u¡A¨￢I¨￢¡Æ AN¡Æe " xfId="49"/>
    <cellStyle name="C￥AØ_ 2ÆAAþº° " xfId="50"/>
    <cellStyle name="Ç¥ÁØ_(%)ºñ¸ñ±ººÐ·ùÇ¥" xfId="51"/>
    <cellStyle name="C￥AØ_¿¹≫e¿aA≫ " xfId="52"/>
    <cellStyle name="Calc Currency (0)" xfId="53"/>
    <cellStyle name="category" xfId="54"/>
    <cellStyle name="ÇÕ»ê" xfId="55"/>
    <cellStyle name="Comma" xfId="56"/>
    <cellStyle name="Comma [0]" xfId="57"/>
    <cellStyle name="comma zerodec" xfId="58"/>
    <cellStyle name="comma zerodec 10" xfId="59"/>
    <cellStyle name="comma zerodec 11" xfId="60"/>
    <cellStyle name="comma zerodec 12" xfId="61"/>
    <cellStyle name="comma zerodec 2" xfId="62"/>
    <cellStyle name="comma zerodec 3" xfId="63"/>
    <cellStyle name="comma zerodec 4" xfId="64"/>
    <cellStyle name="comma zerodec 5" xfId="65"/>
    <cellStyle name="comma zerodec 6" xfId="66"/>
    <cellStyle name="comma zerodec 7" xfId="67"/>
    <cellStyle name="comma zerodec 8" xfId="68"/>
    <cellStyle name="comma zerodec 9" xfId="69"/>
    <cellStyle name="Comma_ SG&amp;A Bridge " xfId="70"/>
    <cellStyle name="Comma0" xfId="71"/>
    <cellStyle name="Copied" xfId="72"/>
    <cellStyle name="Curren?_x0012_퐀_x0017_?" xfId="73"/>
    <cellStyle name="Currency [0]" xfId="74"/>
    <cellStyle name="Currency_ SG&amp;A Bridge " xfId="75"/>
    <cellStyle name="Currency0" xfId="76"/>
    <cellStyle name="Currency1" xfId="77"/>
    <cellStyle name="Currency1 10" xfId="78"/>
    <cellStyle name="Currency1 11" xfId="79"/>
    <cellStyle name="Currency1 12" xfId="80"/>
    <cellStyle name="Currency1 2" xfId="81"/>
    <cellStyle name="Currency1 3" xfId="82"/>
    <cellStyle name="Currency1 4" xfId="83"/>
    <cellStyle name="Currency1 5" xfId="84"/>
    <cellStyle name="Currency1 6" xfId="85"/>
    <cellStyle name="Currency1 7" xfId="86"/>
    <cellStyle name="Currency1 8" xfId="87"/>
    <cellStyle name="Currency1 9" xfId="88"/>
    <cellStyle name="Date" xfId="89"/>
    <cellStyle name="Dezimal [0]_laroux" xfId="90"/>
    <cellStyle name="Dezimal_laroux" xfId="91"/>
    <cellStyle name="Dollar (zero dec)" xfId="92"/>
    <cellStyle name="È­Æó±âÈ£" xfId="93"/>
    <cellStyle name="È­Æó±âÈ£0" xfId="94"/>
    <cellStyle name="Entered" xfId="95"/>
    <cellStyle name="Fixed" xfId="96"/>
    <cellStyle name="Grey" xfId="97"/>
    <cellStyle name="Grey 10" xfId="98"/>
    <cellStyle name="Grey 11" xfId="99"/>
    <cellStyle name="Grey 12" xfId="100"/>
    <cellStyle name="Grey 2" xfId="101"/>
    <cellStyle name="Grey 3" xfId="102"/>
    <cellStyle name="Grey 4" xfId="103"/>
    <cellStyle name="Grey 5" xfId="104"/>
    <cellStyle name="Grey 6" xfId="105"/>
    <cellStyle name="Grey 7" xfId="106"/>
    <cellStyle name="Grey 8" xfId="107"/>
    <cellStyle name="Grey 9" xfId="108"/>
    <cellStyle name="HEADER" xfId="109"/>
    <cellStyle name="Header1" xfId="110"/>
    <cellStyle name="Header2" xfId="111"/>
    <cellStyle name="Heading 1" xfId="112"/>
    <cellStyle name="Heading 2" xfId="113"/>
    <cellStyle name="Helv8_PFD4.XLS" xfId="114"/>
    <cellStyle name="Input [yellow]" xfId="115"/>
    <cellStyle name="Input [yellow] 10" xfId="116"/>
    <cellStyle name="Input [yellow] 10 2" xfId="117"/>
    <cellStyle name="Input [yellow] 11" xfId="118"/>
    <cellStyle name="Input [yellow] 11 2" xfId="119"/>
    <cellStyle name="Input [yellow] 12" xfId="120"/>
    <cellStyle name="Input [yellow] 12 2" xfId="121"/>
    <cellStyle name="Input [yellow] 13" xfId="122"/>
    <cellStyle name="Input [yellow] 14" xfId="123"/>
    <cellStyle name="Input [yellow] 15" xfId="124"/>
    <cellStyle name="Input [yellow] 16" xfId="125"/>
    <cellStyle name="Input [yellow] 17" xfId="126"/>
    <cellStyle name="Input [yellow] 18" xfId="127"/>
    <cellStyle name="Input [yellow] 19" xfId="128"/>
    <cellStyle name="Input [yellow] 2" xfId="129"/>
    <cellStyle name="Input [yellow] 2 2" xfId="130"/>
    <cellStyle name="Input [yellow] 3" xfId="131"/>
    <cellStyle name="Input [yellow] 3 2" xfId="132"/>
    <cellStyle name="Input [yellow] 4" xfId="133"/>
    <cellStyle name="Input [yellow] 4 2" xfId="134"/>
    <cellStyle name="Input [yellow] 5" xfId="135"/>
    <cellStyle name="Input [yellow] 5 2" xfId="136"/>
    <cellStyle name="Input [yellow] 6" xfId="137"/>
    <cellStyle name="Input [yellow] 6 2" xfId="138"/>
    <cellStyle name="Input [yellow] 7" xfId="139"/>
    <cellStyle name="Input [yellow] 7 2" xfId="140"/>
    <cellStyle name="Input [yellow] 8" xfId="141"/>
    <cellStyle name="Input [yellow] 8 2" xfId="142"/>
    <cellStyle name="Input [yellow] 9" xfId="143"/>
    <cellStyle name="Input [yellow] 9 2" xfId="144"/>
    <cellStyle name="Milliers [0]_Arabian Spec" xfId="145"/>
    <cellStyle name="Milliers_Arabian Spec" xfId="146"/>
    <cellStyle name="Model" xfId="147"/>
    <cellStyle name="Mon?aire [0]_Arabian Spec" xfId="148"/>
    <cellStyle name="Mon?aire_Arabian Spec" xfId="149"/>
    <cellStyle name="Normal - Style1" xfId="150"/>
    <cellStyle name="Normal - Style1 10" xfId="151"/>
    <cellStyle name="Normal - Style1 11" xfId="152"/>
    <cellStyle name="Normal - Style1 12" xfId="153"/>
    <cellStyle name="Normal - Style1 2" xfId="154"/>
    <cellStyle name="Normal - Style1 3" xfId="155"/>
    <cellStyle name="Normal - Style1 4" xfId="156"/>
    <cellStyle name="Normal - Style1 5" xfId="157"/>
    <cellStyle name="Normal - Style1 6" xfId="158"/>
    <cellStyle name="Normal - Style1 7" xfId="159"/>
    <cellStyle name="Normal - Style1 8" xfId="160"/>
    <cellStyle name="Normal - Style1 9" xfId="161"/>
    <cellStyle name="Normal - Style2" xfId="162"/>
    <cellStyle name="Normal - Style3" xfId="163"/>
    <cellStyle name="Normal - Style4" xfId="164"/>
    <cellStyle name="Normal - Style5" xfId="165"/>
    <cellStyle name="Normal - Style6" xfId="166"/>
    <cellStyle name="Normal - Style7" xfId="167"/>
    <cellStyle name="Normal - Style8" xfId="168"/>
    <cellStyle name="Normal_ SG&amp;A Bridge " xfId="169"/>
    <cellStyle name="Percent [2]" xfId="170"/>
    <cellStyle name="RevList" xfId="171"/>
    <cellStyle name="Standard_laroux" xfId="172"/>
    <cellStyle name="subhead" xfId="173"/>
    <cellStyle name="Subtotal" xfId="174"/>
    <cellStyle name="Title" xfId="175"/>
    <cellStyle name="Total" xfId="176"/>
    <cellStyle name="W?rung [0]_laroux" xfId="177"/>
    <cellStyle name="W?rung_laroux" xfId="178"/>
    <cellStyle name="고정소숫점" xfId="179"/>
    <cellStyle name="고정소숫점 10" xfId="180"/>
    <cellStyle name="고정소숫점 11" xfId="181"/>
    <cellStyle name="고정소숫점 12" xfId="182"/>
    <cellStyle name="고정소숫점 2" xfId="183"/>
    <cellStyle name="고정소숫점 3" xfId="184"/>
    <cellStyle name="고정소숫점 4" xfId="185"/>
    <cellStyle name="고정소숫점 5" xfId="186"/>
    <cellStyle name="고정소숫점 6" xfId="187"/>
    <cellStyle name="고정소숫점 7" xfId="188"/>
    <cellStyle name="고정소숫점 8" xfId="189"/>
    <cellStyle name="고정소숫점 9" xfId="190"/>
    <cellStyle name="고정출력1" xfId="191"/>
    <cellStyle name="고정출력1 10" xfId="192"/>
    <cellStyle name="고정출력1 11" xfId="193"/>
    <cellStyle name="고정출력1 12" xfId="194"/>
    <cellStyle name="고정출력1 2" xfId="195"/>
    <cellStyle name="고정출력1 3" xfId="196"/>
    <cellStyle name="고정출력1 4" xfId="197"/>
    <cellStyle name="고정출력1 5" xfId="198"/>
    <cellStyle name="고정출력1 6" xfId="199"/>
    <cellStyle name="고정출력1 7" xfId="200"/>
    <cellStyle name="고정출력1 8" xfId="201"/>
    <cellStyle name="고정출력1 9" xfId="202"/>
    <cellStyle name="고정출력2" xfId="203"/>
    <cellStyle name="고정출력2 10" xfId="204"/>
    <cellStyle name="고정출력2 11" xfId="205"/>
    <cellStyle name="고정출력2 12" xfId="206"/>
    <cellStyle name="고정출력2 2" xfId="207"/>
    <cellStyle name="고정출력2 3" xfId="208"/>
    <cellStyle name="고정출력2 4" xfId="209"/>
    <cellStyle name="고정출력2 5" xfId="210"/>
    <cellStyle name="고정출력2 6" xfId="211"/>
    <cellStyle name="고정출력2 7" xfId="212"/>
    <cellStyle name="고정출력2 8" xfId="213"/>
    <cellStyle name="고정출력2 9" xfId="214"/>
    <cellStyle name="굴림" xfId="4"/>
    <cellStyle name="날짜" xfId="215"/>
    <cellStyle name="날짜 10" xfId="216"/>
    <cellStyle name="날짜 11" xfId="217"/>
    <cellStyle name="날짜 12" xfId="218"/>
    <cellStyle name="날짜 2" xfId="219"/>
    <cellStyle name="날짜 3" xfId="220"/>
    <cellStyle name="날짜 4" xfId="221"/>
    <cellStyle name="날짜 5" xfId="222"/>
    <cellStyle name="날짜 6" xfId="223"/>
    <cellStyle name="날짜 7" xfId="224"/>
    <cellStyle name="날짜 8" xfId="225"/>
    <cellStyle name="날짜 9" xfId="226"/>
    <cellStyle name="내역서" xfId="227"/>
    <cellStyle name="달러" xfId="228"/>
    <cellStyle name="달러 10" xfId="229"/>
    <cellStyle name="달러 11" xfId="230"/>
    <cellStyle name="달러 12" xfId="231"/>
    <cellStyle name="달러 2" xfId="232"/>
    <cellStyle name="달러 3" xfId="233"/>
    <cellStyle name="달러 4" xfId="234"/>
    <cellStyle name="달러 5" xfId="235"/>
    <cellStyle name="달러 6" xfId="236"/>
    <cellStyle name="달러 7" xfId="237"/>
    <cellStyle name="달러 8" xfId="238"/>
    <cellStyle name="달러 9" xfId="239"/>
    <cellStyle name="돋움채" xfId="240"/>
    <cellStyle name="뒤에 오는 하이퍼링크" xfId="241"/>
    <cellStyle name="똿뗦먛귟 [0.00]_laroux" xfId="242"/>
    <cellStyle name="똿뗦먛귟_laroux" xfId="243"/>
    <cellStyle name="믅됞 [0.00]_laroux" xfId="244"/>
    <cellStyle name="믅됞_laroux" xfId="245"/>
    <cellStyle name="백분율 2" xfId="6"/>
    <cellStyle name="백분율 2 2" xfId="246"/>
    <cellStyle name="백분율 3" xfId="7"/>
    <cellStyle name="백분율 3 10" xfId="247"/>
    <cellStyle name="백분율 3 11" xfId="248"/>
    <cellStyle name="백분율 3 12" xfId="249"/>
    <cellStyle name="백분율 3 13" xfId="250"/>
    <cellStyle name="백분율 3 14" xfId="251"/>
    <cellStyle name="백분율 3 15" xfId="252"/>
    <cellStyle name="백분율 3 16" xfId="253"/>
    <cellStyle name="백분율 3 17" xfId="254"/>
    <cellStyle name="백분율 3 18" xfId="255"/>
    <cellStyle name="백분율 3 19" xfId="256"/>
    <cellStyle name="백분율 3 2" xfId="257"/>
    <cellStyle name="백분율 3 2 10" xfId="258"/>
    <cellStyle name="백분율 3 2 11" xfId="259"/>
    <cellStyle name="백분율 3 2 12" xfId="260"/>
    <cellStyle name="백분율 3 2 13" xfId="261"/>
    <cellStyle name="백분율 3 2 14" xfId="262"/>
    <cellStyle name="백분율 3 2 15" xfId="263"/>
    <cellStyle name="백분율 3 2 16" xfId="264"/>
    <cellStyle name="백분율 3 2 17" xfId="265"/>
    <cellStyle name="백분율 3 2 18" xfId="266"/>
    <cellStyle name="백분율 3 2 19" xfId="267"/>
    <cellStyle name="백분율 3 2 2" xfId="268"/>
    <cellStyle name="백분율 3 2 2 2" xfId="269"/>
    <cellStyle name="백분율 3 2 20" xfId="270"/>
    <cellStyle name="백분율 3 2 21" xfId="271"/>
    <cellStyle name="백분율 3 2 22" xfId="272"/>
    <cellStyle name="백분율 3 2 23" xfId="273"/>
    <cellStyle name="백분율 3 2 24" xfId="274"/>
    <cellStyle name="백분율 3 2 25" xfId="275"/>
    <cellStyle name="백분율 3 2 26" xfId="276"/>
    <cellStyle name="백분율 3 2 27" xfId="277"/>
    <cellStyle name="백분율 3 2 28" xfId="278"/>
    <cellStyle name="백분율 3 2 29" xfId="279"/>
    <cellStyle name="백분율 3 2 3" xfId="280"/>
    <cellStyle name="백분율 3 2 30" xfId="281"/>
    <cellStyle name="백분율 3 2 31" xfId="282"/>
    <cellStyle name="백분율 3 2 32" xfId="283"/>
    <cellStyle name="백분율 3 2 33" xfId="284"/>
    <cellStyle name="백분율 3 2 34" xfId="285"/>
    <cellStyle name="백분율 3 2 35" xfId="286"/>
    <cellStyle name="백분율 3 2 36" xfId="287"/>
    <cellStyle name="백분율 3 2 37" xfId="288"/>
    <cellStyle name="백분율 3 2 38" xfId="289"/>
    <cellStyle name="백분율 3 2 39" xfId="290"/>
    <cellStyle name="백분율 3 2 4" xfId="291"/>
    <cellStyle name="백분율 3 2 40" xfId="292"/>
    <cellStyle name="백분율 3 2 41" xfId="293"/>
    <cellStyle name="백분율 3 2 42" xfId="294"/>
    <cellStyle name="백분율 3 2 43" xfId="295"/>
    <cellStyle name="백분율 3 2 44" xfId="296"/>
    <cellStyle name="백분율 3 2 45" xfId="297"/>
    <cellStyle name="백분율 3 2 46" xfId="298"/>
    <cellStyle name="백분율 3 2 47" xfId="299"/>
    <cellStyle name="백분율 3 2 48" xfId="300"/>
    <cellStyle name="백분율 3 2 49" xfId="301"/>
    <cellStyle name="백분율 3 2 5" xfId="302"/>
    <cellStyle name="백분율 3 2 50" xfId="303"/>
    <cellStyle name="백분율 3 2 51" xfId="304"/>
    <cellStyle name="백분율 3 2 52" xfId="305"/>
    <cellStyle name="백분율 3 2 53" xfId="306"/>
    <cellStyle name="백분율 3 2 54" xfId="307"/>
    <cellStyle name="백분율 3 2 55" xfId="308"/>
    <cellStyle name="백분율 3 2 56" xfId="309"/>
    <cellStyle name="백분율 3 2 57" xfId="310"/>
    <cellStyle name="백분율 3 2 58" xfId="311"/>
    <cellStyle name="백분율 3 2 59" xfId="312"/>
    <cellStyle name="백분율 3 2 6" xfId="313"/>
    <cellStyle name="백분율 3 2 60" xfId="314"/>
    <cellStyle name="백분율 3 2 61" xfId="315"/>
    <cellStyle name="백분율 3 2 62" xfId="316"/>
    <cellStyle name="백분율 3 2 63" xfId="317"/>
    <cellStyle name="백분율 3 2 64" xfId="318"/>
    <cellStyle name="백분율 3 2 65" xfId="319"/>
    <cellStyle name="백분율 3 2 66" xfId="320"/>
    <cellStyle name="백분율 3 2 67" xfId="321"/>
    <cellStyle name="백분율 3 2 68" xfId="322"/>
    <cellStyle name="백분율 3 2 7" xfId="323"/>
    <cellStyle name="백분율 3 2 8" xfId="324"/>
    <cellStyle name="백분율 3 2 9" xfId="325"/>
    <cellStyle name="백분율 3 20" xfId="326"/>
    <cellStyle name="백분율 3 21" xfId="327"/>
    <cellStyle name="백분율 3 22" xfId="328"/>
    <cellStyle name="백분율 3 23" xfId="329"/>
    <cellStyle name="백분율 3 24" xfId="330"/>
    <cellStyle name="백분율 3 25" xfId="331"/>
    <cellStyle name="백분율 3 26" xfId="332"/>
    <cellStyle name="백분율 3 27" xfId="333"/>
    <cellStyle name="백분율 3 28" xfId="334"/>
    <cellStyle name="백분율 3 29" xfId="335"/>
    <cellStyle name="백분율 3 3" xfId="336"/>
    <cellStyle name="백분율 3 3 2" xfId="337"/>
    <cellStyle name="백분율 3 30" xfId="338"/>
    <cellStyle name="백분율 3 31" xfId="339"/>
    <cellStyle name="백분율 3 32" xfId="340"/>
    <cellStyle name="백분율 3 33" xfId="341"/>
    <cellStyle name="백분율 3 34" xfId="342"/>
    <cellStyle name="백분율 3 35" xfId="343"/>
    <cellStyle name="백분율 3 36" xfId="344"/>
    <cellStyle name="백분율 3 37" xfId="345"/>
    <cellStyle name="백분율 3 38" xfId="346"/>
    <cellStyle name="백분율 3 39" xfId="347"/>
    <cellStyle name="백분율 3 4" xfId="348"/>
    <cellStyle name="백분율 3 40" xfId="349"/>
    <cellStyle name="백분율 3 41" xfId="350"/>
    <cellStyle name="백분율 3 42" xfId="351"/>
    <cellStyle name="백분율 3 43" xfId="352"/>
    <cellStyle name="백분율 3 44" xfId="353"/>
    <cellStyle name="백분율 3 45" xfId="354"/>
    <cellStyle name="백분율 3 46" xfId="355"/>
    <cellStyle name="백분율 3 47" xfId="356"/>
    <cellStyle name="백분율 3 48" xfId="357"/>
    <cellStyle name="백분율 3 49" xfId="358"/>
    <cellStyle name="백분율 3 5" xfId="359"/>
    <cellStyle name="백분율 3 50" xfId="360"/>
    <cellStyle name="백분율 3 51" xfId="361"/>
    <cellStyle name="백분율 3 52" xfId="362"/>
    <cellStyle name="백분율 3 53" xfId="363"/>
    <cellStyle name="백분율 3 54" xfId="364"/>
    <cellStyle name="백분율 3 55" xfId="365"/>
    <cellStyle name="백분율 3 56" xfId="366"/>
    <cellStyle name="백분율 3 57" xfId="367"/>
    <cellStyle name="백분율 3 58" xfId="368"/>
    <cellStyle name="백분율 3 59" xfId="369"/>
    <cellStyle name="백분율 3 6" xfId="370"/>
    <cellStyle name="백분율 3 60" xfId="371"/>
    <cellStyle name="백분율 3 61" xfId="372"/>
    <cellStyle name="백분율 3 62" xfId="373"/>
    <cellStyle name="백분율 3 63" xfId="374"/>
    <cellStyle name="백분율 3 64" xfId="375"/>
    <cellStyle name="백분율 3 65" xfId="376"/>
    <cellStyle name="백분율 3 66" xfId="377"/>
    <cellStyle name="백분율 3 67" xfId="378"/>
    <cellStyle name="백분율 3 68" xfId="379"/>
    <cellStyle name="백분율 3 69" xfId="380"/>
    <cellStyle name="백분율 3 7" xfId="381"/>
    <cellStyle name="백분율 3 8" xfId="382"/>
    <cellStyle name="백분율 3 9" xfId="383"/>
    <cellStyle name="백분율 4" xfId="384"/>
    <cellStyle name="뷭?" xfId="385"/>
    <cellStyle name="설계서" xfId="386"/>
    <cellStyle name="수량" xfId="387"/>
    <cellStyle name="숫자(R)" xfId="388"/>
    <cellStyle name="숫자(R) 10" xfId="389"/>
    <cellStyle name="숫자(R) 11" xfId="390"/>
    <cellStyle name="숫자(R) 12" xfId="391"/>
    <cellStyle name="숫자(R) 2" xfId="392"/>
    <cellStyle name="숫자(R) 3" xfId="393"/>
    <cellStyle name="숫자(R) 4" xfId="394"/>
    <cellStyle name="숫자(R) 5" xfId="395"/>
    <cellStyle name="숫자(R) 6" xfId="396"/>
    <cellStyle name="숫자(R) 7" xfId="397"/>
    <cellStyle name="숫자(R) 8" xfId="398"/>
    <cellStyle name="숫자(R) 9" xfId="399"/>
    <cellStyle name="쉼표 [0] 10" xfId="400"/>
    <cellStyle name="쉼표 [0] 12" xfId="401"/>
    <cellStyle name="쉼표 [0] 2" xfId="8"/>
    <cellStyle name="쉼표 [0] 2 10" xfId="402"/>
    <cellStyle name="쉼표 [0] 2 10 2" xfId="403"/>
    <cellStyle name="쉼표 [0] 2 10 3" xfId="404"/>
    <cellStyle name="쉼표 [0] 2 11" xfId="405"/>
    <cellStyle name="쉼표 [0] 2 11 2" xfId="406"/>
    <cellStyle name="쉼표 [0] 2 11 3" xfId="407"/>
    <cellStyle name="쉼표 [0] 2 12" xfId="408"/>
    <cellStyle name="쉼표 [0] 2 12 2" xfId="409"/>
    <cellStyle name="쉼표 [0] 2 12 3" xfId="410"/>
    <cellStyle name="쉼표 [0] 2 13" xfId="411"/>
    <cellStyle name="쉼표 [0] 2 13 2" xfId="412"/>
    <cellStyle name="쉼표 [0] 2 14" xfId="413"/>
    <cellStyle name="쉼표 [0] 2 15" xfId="414"/>
    <cellStyle name="쉼표 [0] 2 16" xfId="415"/>
    <cellStyle name="쉼표 [0] 2 17" xfId="416"/>
    <cellStyle name="쉼표 [0] 2 18" xfId="417"/>
    <cellStyle name="쉼표 [0] 2 19" xfId="418"/>
    <cellStyle name="쉼표 [0] 2 2" xfId="419"/>
    <cellStyle name="쉼표 [0] 2 2 10" xfId="420"/>
    <cellStyle name="쉼표 [0] 2 2 11" xfId="421"/>
    <cellStyle name="쉼표 [0] 2 2 12" xfId="422"/>
    <cellStyle name="쉼표 [0] 2 2 13" xfId="423"/>
    <cellStyle name="쉼표 [0] 2 2 14" xfId="424"/>
    <cellStyle name="쉼표 [0] 2 2 14 2" xfId="425"/>
    <cellStyle name="쉼표 [0] 2 2 15" xfId="426"/>
    <cellStyle name="쉼표 [0] 2 2 16" xfId="427"/>
    <cellStyle name="쉼표 [0] 2 2 17" xfId="428"/>
    <cellStyle name="쉼표 [0] 2 2 18" xfId="429"/>
    <cellStyle name="쉼표 [0] 2 2 19" xfId="430"/>
    <cellStyle name="쉼표 [0] 2 2 2" xfId="431"/>
    <cellStyle name="쉼표 [0] 2 2 2 10" xfId="432"/>
    <cellStyle name="쉼표 [0] 2 2 2 11" xfId="433"/>
    <cellStyle name="쉼표 [0] 2 2 2 12" xfId="434"/>
    <cellStyle name="쉼표 [0] 2 2 2 13" xfId="435"/>
    <cellStyle name="쉼표 [0] 2 2 2 14" xfId="436"/>
    <cellStyle name="쉼표 [0] 2 2 2 15" xfId="437"/>
    <cellStyle name="쉼표 [0] 2 2 2 16" xfId="438"/>
    <cellStyle name="쉼표 [0] 2 2 2 17" xfId="439"/>
    <cellStyle name="쉼표 [0] 2 2 2 18" xfId="440"/>
    <cellStyle name="쉼표 [0] 2 2 2 19" xfId="441"/>
    <cellStyle name="쉼표 [0] 2 2 2 2" xfId="442"/>
    <cellStyle name="쉼표 [0] 2 2 2 2 10" xfId="443"/>
    <cellStyle name="쉼표 [0] 2 2 2 2 11" xfId="444"/>
    <cellStyle name="쉼표 [0] 2 2 2 2 12" xfId="445"/>
    <cellStyle name="쉼표 [0] 2 2 2 2 13" xfId="446"/>
    <cellStyle name="쉼표 [0] 2 2 2 2 14" xfId="447"/>
    <cellStyle name="쉼표 [0] 2 2 2 2 15" xfId="448"/>
    <cellStyle name="쉼표 [0] 2 2 2 2 16" xfId="449"/>
    <cellStyle name="쉼표 [0] 2 2 2 2 17" xfId="450"/>
    <cellStyle name="쉼표 [0] 2 2 2 2 18" xfId="451"/>
    <cellStyle name="쉼표 [0] 2 2 2 2 19" xfId="452"/>
    <cellStyle name="쉼표 [0] 2 2 2 2 2" xfId="453"/>
    <cellStyle name="쉼표 [0] 2 2 2 2 2 2" xfId="454"/>
    <cellStyle name="쉼표 [0] 2 2 2 2 20" xfId="455"/>
    <cellStyle name="쉼표 [0] 2 2 2 2 21" xfId="456"/>
    <cellStyle name="쉼표 [0] 2 2 2 2 22" xfId="457"/>
    <cellStyle name="쉼표 [0] 2 2 2 2 23" xfId="458"/>
    <cellStyle name="쉼표 [0] 2 2 2 2 24" xfId="459"/>
    <cellStyle name="쉼표 [0] 2 2 2 2 25" xfId="460"/>
    <cellStyle name="쉼표 [0] 2 2 2 2 26" xfId="461"/>
    <cellStyle name="쉼표 [0] 2 2 2 2 27" xfId="462"/>
    <cellStyle name="쉼표 [0] 2 2 2 2 28" xfId="463"/>
    <cellStyle name="쉼표 [0] 2 2 2 2 29" xfId="464"/>
    <cellStyle name="쉼표 [0] 2 2 2 2 3" xfId="465"/>
    <cellStyle name="쉼표 [0] 2 2 2 2 30" xfId="466"/>
    <cellStyle name="쉼표 [0] 2 2 2 2 31" xfId="467"/>
    <cellStyle name="쉼표 [0] 2 2 2 2 32" xfId="468"/>
    <cellStyle name="쉼표 [0] 2 2 2 2 33" xfId="469"/>
    <cellStyle name="쉼표 [0] 2 2 2 2 34" xfId="470"/>
    <cellStyle name="쉼표 [0] 2 2 2 2 35" xfId="471"/>
    <cellStyle name="쉼표 [0] 2 2 2 2 36" xfId="472"/>
    <cellStyle name="쉼표 [0] 2 2 2 2 37" xfId="473"/>
    <cellStyle name="쉼표 [0] 2 2 2 2 38" xfId="474"/>
    <cellStyle name="쉼표 [0] 2 2 2 2 39" xfId="475"/>
    <cellStyle name="쉼표 [0] 2 2 2 2 4" xfId="476"/>
    <cellStyle name="쉼표 [0] 2 2 2 2 40" xfId="477"/>
    <cellStyle name="쉼표 [0] 2 2 2 2 41" xfId="478"/>
    <cellStyle name="쉼표 [0] 2 2 2 2 42" xfId="479"/>
    <cellStyle name="쉼표 [0] 2 2 2 2 43" xfId="480"/>
    <cellStyle name="쉼표 [0] 2 2 2 2 44" xfId="481"/>
    <cellStyle name="쉼표 [0] 2 2 2 2 45" xfId="482"/>
    <cellStyle name="쉼표 [0] 2 2 2 2 46" xfId="483"/>
    <cellStyle name="쉼표 [0] 2 2 2 2 47" xfId="484"/>
    <cellStyle name="쉼표 [0] 2 2 2 2 48" xfId="485"/>
    <cellStyle name="쉼표 [0] 2 2 2 2 49" xfId="486"/>
    <cellStyle name="쉼표 [0] 2 2 2 2 5" xfId="487"/>
    <cellStyle name="쉼표 [0] 2 2 2 2 50" xfId="488"/>
    <cellStyle name="쉼표 [0] 2 2 2 2 51" xfId="489"/>
    <cellStyle name="쉼표 [0] 2 2 2 2 52" xfId="490"/>
    <cellStyle name="쉼표 [0] 2 2 2 2 53" xfId="491"/>
    <cellStyle name="쉼표 [0] 2 2 2 2 54" xfId="492"/>
    <cellStyle name="쉼표 [0] 2 2 2 2 55" xfId="493"/>
    <cellStyle name="쉼표 [0] 2 2 2 2 56" xfId="494"/>
    <cellStyle name="쉼표 [0] 2 2 2 2 57" xfId="495"/>
    <cellStyle name="쉼표 [0] 2 2 2 2 58" xfId="496"/>
    <cellStyle name="쉼표 [0] 2 2 2 2 59" xfId="497"/>
    <cellStyle name="쉼표 [0] 2 2 2 2 6" xfId="498"/>
    <cellStyle name="쉼표 [0] 2 2 2 2 60" xfId="499"/>
    <cellStyle name="쉼표 [0] 2 2 2 2 61" xfId="500"/>
    <cellStyle name="쉼표 [0] 2 2 2 2 62" xfId="501"/>
    <cellStyle name="쉼표 [0] 2 2 2 2 63" xfId="502"/>
    <cellStyle name="쉼표 [0] 2 2 2 2 64" xfId="503"/>
    <cellStyle name="쉼표 [0] 2 2 2 2 65" xfId="504"/>
    <cellStyle name="쉼표 [0] 2 2 2 2 66" xfId="505"/>
    <cellStyle name="쉼표 [0] 2 2 2 2 67" xfId="506"/>
    <cellStyle name="쉼표 [0] 2 2 2 2 68" xfId="507"/>
    <cellStyle name="쉼표 [0] 2 2 2 2 7" xfId="508"/>
    <cellStyle name="쉼표 [0] 2 2 2 2 8" xfId="509"/>
    <cellStyle name="쉼표 [0] 2 2 2 2 9" xfId="510"/>
    <cellStyle name="쉼표 [0] 2 2 2 20" xfId="511"/>
    <cellStyle name="쉼표 [0] 2 2 2 21" xfId="512"/>
    <cellStyle name="쉼표 [0] 2 2 2 22" xfId="513"/>
    <cellStyle name="쉼표 [0] 2 2 2 23" xfId="514"/>
    <cellStyle name="쉼표 [0] 2 2 2 24" xfId="515"/>
    <cellStyle name="쉼표 [0] 2 2 2 25" xfId="516"/>
    <cellStyle name="쉼표 [0] 2 2 2 26" xfId="517"/>
    <cellStyle name="쉼표 [0] 2 2 2 27" xfId="518"/>
    <cellStyle name="쉼표 [0] 2 2 2 28" xfId="519"/>
    <cellStyle name="쉼표 [0] 2 2 2 29" xfId="520"/>
    <cellStyle name="쉼표 [0] 2 2 2 3" xfId="521"/>
    <cellStyle name="쉼표 [0] 2 2 2 3 2" xfId="522"/>
    <cellStyle name="쉼표 [0] 2 2 2 30" xfId="523"/>
    <cellStyle name="쉼표 [0] 2 2 2 31" xfId="524"/>
    <cellStyle name="쉼표 [0] 2 2 2 32" xfId="525"/>
    <cellStyle name="쉼표 [0] 2 2 2 33" xfId="526"/>
    <cellStyle name="쉼표 [0] 2 2 2 34" xfId="527"/>
    <cellStyle name="쉼표 [0] 2 2 2 35" xfId="528"/>
    <cellStyle name="쉼표 [0] 2 2 2 36" xfId="529"/>
    <cellStyle name="쉼표 [0] 2 2 2 37" xfId="530"/>
    <cellStyle name="쉼표 [0] 2 2 2 38" xfId="531"/>
    <cellStyle name="쉼표 [0] 2 2 2 39" xfId="532"/>
    <cellStyle name="쉼표 [0] 2 2 2 4" xfId="533"/>
    <cellStyle name="쉼표 [0] 2 2 2 40" xfId="534"/>
    <cellStyle name="쉼표 [0] 2 2 2 41" xfId="535"/>
    <cellStyle name="쉼표 [0] 2 2 2 42" xfId="536"/>
    <cellStyle name="쉼표 [0] 2 2 2 43" xfId="537"/>
    <cellStyle name="쉼표 [0] 2 2 2 44" xfId="538"/>
    <cellStyle name="쉼표 [0] 2 2 2 45" xfId="539"/>
    <cellStyle name="쉼표 [0] 2 2 2 46" xfId="540"/>
    <cellStyle name="쉼표 [0] 2 2 2 47" xfId="541"/>
    <cellStyle name="쉼표 [0] 2 2 2 48" xfId="542"/>
    <cellStyle name="쉼표 [0] 2 2 2 49" xfId="543"/>
    <cellStyle name="쉼표 [0] 2 2 2 5" xfId="544"/>
    <cellStyle name="쉼표 [0] 2 2 2 50" xfId="545"/>
    <cellStyle name="쉼표 [0] 2 2 2 51" xfId="546"/>
    <cellStyle name="쉼표 [0] 2 2 2 52" xfId="547"/>
    <cellStyle name="쉼표 [0] 2 2 2 53" xfId="548"/>
    <cellStyle name="쉼표 [0] 2 2 2 54" xfId="549"/>
    <cellStyle name="쉼표 [0] 2 2 2 55" xfId="550"/>
    <cellStyle name="쉼표 [0] 2 2 2 56" xfId="551"/>
    <cellStyle name="쉼표 [0] 2 2 2 57" xfId="552"/>
    <cellStyle name="쉼표 [0] 2 2 2 58" xfId="553"/>
    <cellStyle name="쉼표 [0] 2 2 2 59" xfId="554"/>
    <cellStyle name="쉼표 [0] 2 2 2 6" xfId="555"/>
    <cellStyle name="쉼표 [0] 2 2 2 60" xfId="556"/>
    <cellStyle name="쉼표 [0] 2 2 2 61" xfId="557"/>
    <cellStyle name="쉼표 [0] 2 2 2 62" xfId="558"/>
    <cellStyle name="쉼표 [0] 2 2 2 63" xfId="559"/>
    <cellStyle name="쉼표 [0] 2 2 2 64" xfId="560"/>
    <cellStyle name="쉼표 [0] 2 2 2 65" xfId="561"/>
    <cellStyle name="쉼표 [0] 2 2 2 66" xfId="562"/>
    <cellStyle name="쉼표 [0] 2 2 2 67" xfId="563"/>
    <cellStyle name="쉼표 [0] 2 2 2 68" xfId="564"/>
    <cellStyle name="쉼표 [0] 2 2 2 7" xfId="565"/>
    <cellStyle name="쉼표 [0] 2 2 2 8" xfId="566"/>
    <cellStyle name="쉼표 [0] 2 2 2 9" xfId="567"/>
    <cellStyle name="쉼표 [0] 2 2 20" xfId="568"/>
    <cellStyle name="쉼표 [0] 2 2 21" xfId="569"/>
    <cellStyle name="쉼표 [0] 2 2 22" xfId="570"/>
    <cellStyle name="쉼표 [0] 2 2 23" xfId="571"/>
    <cellStyle name="쉼표 [0] 2 2 24" xfId="572"/>
    <cellStyle name="쉼표 [0] 2 2 25" xfId="573"/>
    <cellStyle name="쉼표 [0] 2 2 26" xfId="574"/>
    <cellStyle name="쉼표 [0] 2 2 27" xfId="575"/>
    <cellStyle name="쉼표 [0] 2 2 28" xfId="576"/>
    <cellStyle name="쉼표 [0] 2 2 29" xfId="577"/>
    <cellStyle name="쉼표 [0] 2 2 3" xfId="578"/>
    <cellStyle name="쉼표 [0] 2 2 30" xfId="579"/>
    <cellStyle name="쉼표 [0] 2 2 31" xfId="580"/>
    <cellStyle name="쉼표 [0] 2 2 32" xfId="581"/>
    <cellStyle name="쉼표 [0] 2 2 33" xfId="582"/>
    <cellStyle name="쉼표 [0] 2 2 34" xfId="583"/>
    <cellStyle name="쉼표 [0] 2 2 35" xfId="584"/>
    <cellStyle name="쉼표 [0] 2 2 36" xfId="585"/>
    <cellStyle name="쉼표 [0] 2 2 37" xfId="586"/>
    <cellStyle name="쉼표 [0] 2 2 38" xfId="587"/>
    <cellStyle name="쉼표 [0] 2 2 39" xfId="588"/>
    <cellStyle name="쉼표 [0] 2 2 4" xfId="589"/>
    <cellStyle name="쉼표 [0] 2 2 40" xfId="590"/>
    <cellStyle name="쉼표 [0] 2 2 41" xfId="591"/>
    <cellStyle name="쉼표 [0] 2 2 42" xfId="592"/>
    <cellStyle name="쉼표 [0] 2 2 43" xfId="593"/>
    <cellStyle name="쉼표 [0] 2 2 44" xfId="594"/>
    <cellStyle name="쉼표 [0] 2 2 45" xfId="595"/>
    <cellStyle name="쉼표 [0] 2 2 46" xfId="596"/>
    <cellStyle name="쉼표 [0] 2 2 47" xfId="597"/>
    <cellStyle name="쉼표 [0] 2 2 48" xfId="598"/>
    <cellStyle name="쉼표 [0] 2 2 49" xfId="599"/>
    <cellStyle name="쉼표 [0] 2 2 5" xfId="600"/>
    <cellStyle name="쉼표 [0] 2 2 50" xfId="601"/>
    <cellStyle name="쉼표 [0] 2 2 51" xfId="602"/>
    <cellStyle name="쉼표 [0] 2 2 52" xfId="603"/>
    <cellStyle name="쉼표 [0] 2 2 53" xfId="604"/>
    <cellStyle name="쉼표 [0] 2 2 54" xfId="605"/>
    <cellStyle name="쉼표 [0] 2 2 55" xfId="606"/>
    <cellStyle name="쉼표 [0] 2 2 56" xfId="607"/>
    <cellStyle name="쉼표 [0] 2 2 57" xfId="608"/>
    <cellStyle name="쉼표 [0] 2 2 58" xfId="609"/>
    <cellStyle name="쉼표 [0] 2 2 59" xfId="610"/>
    <cellStyle name="쉼표 [0] 2 2 6" xfId="611"/>
    <cellStyle name="쉼표 [0] 2 2 60" xfId="612"/>
    <cellStyle name="쉼표 [0] 2 2 61" xfId="613"/>
    <cellStyle name="쉼표 [0] 2 2 62" xfId="614"/>
    <cellStyle name="쉼표 [0] 2 2 63" xfId="615"/>
    <cellStyle name="쉼표 [0] 2 2 64" xfId="616"/>
    <cellStyle name="쉼표 [0] 2 2 65" xfId="617"/>
    <cellStyle name="쉼표 [0] 2 2 66" xfId="618"/>
    <cellStyle name="쉼표 [0] 2 2 67" xfId="619"/>
    <cellStyle name="쉼표 [0] 2 2 68" xfId="620"/>
    <cellStyle name="쉼표 [0] 2 2 69" xfId="621"/>
    <cellStyle name="쉼표 [0] 2 2 7" xfId="622"/>
    <cellStyle name="쉼표 [0] 2 2 70" xfId="623"/>
    <cellStyle name="쉼표 [0] 2 2 71" xfId="624"/>
    <cellStyle name="쉼표 [0] 2 2 72" xfId="625"/>
    <cellStyle name="쉼표 [0] 2 2 73" xfId="626"/>
    <cellStyle name="쉼표 [0] 2 2 74" xfId="627"/>
    <cellStyle name="쉼표 [0] 2 2 75" xfId="628"/>
    <cellStyle name="쉼표 [0] 2 2 76" xfId="629"/>
    <cellStyle name="쉼표 [0] 2 2 77" xfId="630"/>
    <cellStyle name="쉼표 [0] 2 2 78" xfId="631"/>
    <cellStyle name="쉼표 [0] 2 2 79" xfId="632"/>
    <cellStyle name="쉼표 [0] 2 2 8" xfId="633"/>
    <cellStyle name="쉼표 [0] 2 2 80" xfId="634"/>
    <cellStyle name="쉼표 [0] 2 2 81" xfId="635"/>
    <cellStyle name="쉼표 [0] 2 2 9" xfId="636"/>
    <cellStyle name="쉼표 [0] 2 20" xfId="637"/>
    <cellStyle name="쉼표 [0] 2 21" xfId="638"/>
    <cellStyle name="쉼표 [0] 2 22" xfId="639"/>
    <cellStyle name="쉼표 [0] 2 23" xfId="640"/>
    <cellStyle name="쉼표 [0] 2 24" xfId="641"/>
    <cellStyle name="쉼표 [0] 2 25" xfId="642"/>
    <cellStyle name="쉼표 [0] 2 26" xfId="643"/>
    <cellStyle name="쉼표 [0] 2 27" xfId="644"/>
    <cellStyle name="쉼표 [0] 2 28" xfId="645"/>
    <cellStyle name="쉼표 [0] 2 29" xfId="646"/>
    <cellStyle name="쉼표 [0] 2 3" xfId="3"/>
    <cellStyle name="쉼표 [0] 2 3 2" xfId="647"/>
    <cellStyle name="쉼표 [0] 2 3 2 2" xfId="648"/>
    <cellStyle name="쉼표 [0] 2 3 2 3" xfId="649"/>
    <cellStyle name="쉼표 [0] 2 3 3" xfId="650"/>
    <cellStyle name="쉼표 [0] 2 3 4" xfId="651"/>
    <cellStyle name="쉼표 [0] 2 3 5" xfId="652"/>
    <cellStyle name="쉼표 [0] 2 3 6" xfId="653"/>
    <cellStyle name="쉼표 [0] 2 3 7" xfId="654"/>
    <cellStyle name="쉼표 [0] 2 3 8" xfId="655"/>
    <cellStyle name="쉼표 [0] 2 30" xfId="656"/>
    <cellStyle name="쉼표 [0] 2 31" xfId="657"/>
    <cellStyle name="쉼표 [0] 2 32" xfId="658"/>
    <cellStyle name="쉼표 [0] 2 33" xfId="659"/>
    <cellStyle name="쉼표 [0] 2 34" xfId="660"/>
    <cellStyle name="쉼표 [0] 2 35" xfId="661"/>
    <cellStyle name="쉼표 [0] 2 36" xfId="662"/>
    <cellStyle name="쉼표 [0] 2 37" xfId="663"/>
    <cellStyle name="쉼표 [0] 2 38" xfId="664"/>
    <cellStyle name="쉼표 [0] 2 39" xfId="665"/>
    <cellStyle name="쉼표 [0] 2 4" xfId="666"/>
    <cellStyle name="쉼표 [0] 2 4 2" xfId="667"/>
    <cellStyle name="쉼표 [0] 2 4 3" xfId="668"/>
    <cellStyle name="쉼표 [0] 2 40" xfId="669"/>
    <cellStyle name="쉼표 [0] 2 41" xfId="670"/>
    <cellStyle name="쉼표 [0] 2 42" xfId="671"/>
    <cellStyle name="쉼표 [0] 2 43" xfId="672"/>
    <cellStyle name="쉼표 [0] 2 44" xfId="673"/>
    <cellStyle name="쉼표 [0] 2 45" xfId="674"/>
    <cellStyle name="쉼표 [0] 2 46" xfId="675"/>
    <cellStyle name="쉼표 [0] 2 47" xfId="676"/>
    <cellStyle name="쉼표 [0] 2 48" xfId="677"/>
    <cellStyle name="쉼표 [0] 2 49" xfId="678"/>
    <cellStyle name="쉼표 [0] 2 5" xfId="679"/>
    <cellStyle name="쉼표 [0] 2 5 2" xfId="680"/>
    <cellStyle name="쉼표 [0] 2 5 3" xfId="681"/>
    <cellStyle name="쉼표 [0] 2 50" xfId="682"/>
    <cellStyle name="쉼표 [0] 2 51" xfId="683"/>
    <cellStyle name="쉼표 [0] 2 52" xfId="684"/>
    <cellStyle name="쉼표 [0] 2 53" xfId="685"/>
    <cellStyle name="쉼표 [0] 2 54" xfId="686"/>
    <cellStyle name="쉼표 [0] 2 55" xfId="687"/>
    <cellStyle name="쉼표 [0] 2 56" xfId="688"/>
    <cellStyle name="쉼표 [0] 2 57" xfId="689"/>
    <cellStyle name="쉼표 [0] 2 58" xfId="690"/>
    <cellStyle name="쉼표 [0] 2 59" xfId="691"/>
    <cellStyle name="쉼표 [0] 2 6" xfId="692"/>
    <cellStyle name="쉼표 [0] 2 6 2" xfId="693"/>
    <cellStyle name="쉼표 [0] 2 6 3" xfId="694"/>
    <cellStyle name="쉼표 [0] 2 60" xfId="695"/>
    <cellStyle name="쉼표 [0] 2 61" xfId="696"/>
    <cellStyle name="쉼표 [0] 2 62" xfId="697"/>
    <cellStyle name="쉼표 [0] 2 63" xfId="698"/>
    <cellStyle name="쉼표 [0] 2 64" xfId="699"/>
    <cellStyle name="쉼표 [0] 2 65" xfId="700"/>
    <cellStyle name="쉼표 [0] 2 66" xfId="701"/>
    <cellStyle name="쉼표 [0] 2 67" xfId="702"/>
    <cellStyle name="쉼표 [0] 2 68" xfId="703"/>
    <cellStyle name="쉼표 [0] 2 69" xfId="704"/>
    <cellStyle name="쉼표 [0] 2 7" xfId="705"/>
    <cellStyle name="쉼표 [0] 2 7 2" xfId="706"/>
    <cellStyle name="쉼표 [0] 2 7 3" xfId="707"/>
    <cellStyle name="쉼표 [0] 2 70" xfId="708"/>
    <cellStyle name="쉼표 [0] 2 71" xfId="709"/>
    <cellStyle name="쉼표 [0] 2 72" xfId="710"/>
    <cellStyle name="쉼표 [0] 2 73" xfId="711"/>
    <cellStyle name="쉼표 [0] 2 74" xfId="712"/>
    <cellStyle name="쉼표 [0] 2 75" xfId="713"/>
    <cellStyle name="쉼표 [0] 2 76" xfId="714"/>
    <cellStyle name="쉼표 [0] 2 77" xfId="715"/>
    <cellStyle name="쉼표 [0] 2 78" xfId="716"/>
    <cellStyle name="쉼표 [0] 2 79" xfId="717"/>
    <cellStyle name="쉼표 [0] 2 8" xfId="718"/>
    <cellStyle name="쉼표 [0] 2 8 2" xfId="719"/>
    <cellStyle name="쉼표 [0] 2 8 3" xfId="720"/>
    <cellStyle name="쉼표 [0] 2 80" xfId="721"/>
    <cellStyle name="쉼표 [0] 2 81" xfId="722"/>
    <cellStyle name="쉼표 [0] 2 82" xfId="723"/>
    <cellStyle name="쉼표 [0] 2 83" xfId="724"/>
    <cellStyle name="쉼표 [0] 2 84" xfId="725"/>
    <cellStyle name="쉼표 [0] 2 85" xfId="726"/>
    <cellStyle name="쉼표 [0] 2 86" xfId="727"/>
    <cellStyle name="쉼표 [0] 2 87" xfId="728"/>
    <cellStyle name="쉼표 [0] 2 88" xfId="729"/>
    <cellStyle name="쉼표 [0] 2 89" xfId="730"/>
    <cellStyle name="쉼표 [0] 2 9" xfId="731"/>
    <cellStyle name="쉼표 [0] 2 9 2" xfId="732"/>
    <cellStyle name="쉼표 [0] 2 9 3" xfId="733"/>
    <cellStyle name="쉼표 [0] 2 90" xfId="734"/>
    <cellStyle name="쉼표 [0] 2 91" xfId="735"/>
    <cellStyle name="쉼표 [0] 2 92" xfId="736"/>
    <cellStyle name="쉼표 [0] 2 93" xfId="737"/>
    <cellStyle name="쉼표 [0] 2 94" xfId="738"/>
    <cellStyle name="쉼표 [0] 3" xfId="739"/>
    <cellStyle name="쉼표 [0] 3 2" xfId="740"/>
    <cellStyle name="쉼표 [0] 36" xfId="741"/>
    <cellStyle name="쉼표 [0] 37" xfId="742"/>
    <cellStyle name="쉼표 [0] 38" xfId="743"/>
    <cellStyle name="쉼표 [0] 39" xfId="744"/>
    <cellStyle name="쉼표 [0] 4 10" xfId="745"/>
    <cellStyle name="쉼표 [0] 4 11" xfId="746"/>
    <cellStyle name="쉼표 [0] 4 12" xfId="747"/>
    <cellStyle name="쉼표 [0] 4 13" xfId="748"/>
    <cellStyle name="쉼표 [0] 4 14" xfId="749"/>
    <cellStyle name="쉼표 [0] 4 15" xfId="750"/>
    <cellStyle name="쉼표 [0] 4 16" xfId="751"/>
    <cellStyle name="쉼표 [0] 4 17" xfId="752"/>
    <cellStyle name="쉼표 [0] 4 18" xfId="753"/>
    <cellStyle name="쉼표 [0] 4 19" xfId="754"/>
    <cellStyle name="쉼표 [0] 4 2" xfId="755"/>
    <cellStyle name="쉼표 [0] 4 2 10" xfId="756"/>
    <cellStyle name="쉼표 [0] 4 2 11" xfId="757"/>
    <cellStyle name="쉼표 [0] 4 2 12" xfId="758"/>
    <cellStyle name="쉼표 [0] 4 2 13" xfId="759"/>
    <cellStyle name="쉼표 [0] 4 2 14" xfId="760"/>
    <cellStyle name="쉼표 [0] 4 2 15" xfId="761"/>
    <cellStyle name="쉼표 [0] 4 2 16" xfId="762"/>
    <cellStyle name="쉼표 [0] 4 2 17" xfId="763"/>
    <cellStyle name="쉼표 [0] 4 2 18" xfId="764"/>
    <cellStyle name="쉼표 [0] 4 2 19" xfId="765"/>
    <cellStyle name="쉼표 [0] 4 2 2" xfId="766"/>
    <cellStyle name="쉼표 [0] 4 2 2 2" xfId="767"/>
    <cellStyle name="쉼표 [0] 4 2 2 2 2" xfId="768"/>
    <cellStyle name="쉼표 [0] 4 2 2 2 3" xfId="769"/>
    <cellStyle name="쉼표 [0] 4 2 2 3" xfId="770"/>
    <cellStyle name="쉼표 [0] 4 2 20" xfId="771"/>
    <cellStyle name="쉼표 [0] 4 2 21" xfId="772"/>
    <cellStyle name="쉼표 [0] 4 2 22" xfId="773"/>
    <cellStyle name="쉼표 [0] 4 2 23" xfId="774"/>
    <cellStyle name="쉼표 [0] 4 2 24" xfId="775"/>
    <cellStyle name="쉼표 [0] 4 2 25" xfId="776"/>
    <cellStyle name="쉼표 [0] 4 2 26" xfId="777"/>
    <cellStyle name="쉼표 [0] 4 2 27" xfId="778"/>
    <cellStyle name="쉼표 [0] 4 2 28" xfId="779"/>
    <cellStyle name="쉼표 [0] 4 2 29" xfId="780"/>
    <cellStyle name="쉼표 [0] 4 2 3" xfId="781"/>
    <cellStyle name="쉼표 [0] 4 2 30" xfId="782"/>
    <cellStyle name="쉼표 [0] 4 2 31" xfId="783"/>
    <cellStyle name="쉼표 [0] 4 2 32" xfId="784"/>
    <cellStyle name="쉼표 [0] 4 2 33" xfId="785"/>
    <cellStyle name="쉼표 [0] 4 2 34" xfId="786"/>
    <cellStyle name="쉼표 [0] 4 2 35" xfId="787"/>
    <cellStyle name="쉼표 [0] 4 2 36" xfId="788"/>
    <cellStyle name="쉼표 [0] 4 2 37" xfId="789"/>
    <cellStyle name="쉼표 [0] 4 2 38" xfId="790"/>
    <cellStyle name="쉼표 [0] 4 2 39" xfId="791"/>
    <cellStyle name="쉼표 [0] 4 2 4" xfId="792"/>
    <cellStyle name="쉼표 [0] 4 2 40" xfId="793"/>
    <cellStyle name="쉼표 [0] 4 2 41" xfId="794"/>
    <cellStyle name="쉼표 [0] 4 2 42" xfId="795"/>
    <cellStyle name="쉼표 [0] 4 2 43" xfId="796"/>
    <cellStyle name="쉼표 [0] 4 2 44" xfId="797"/>
    <cellStyle name="쉼표 [0] 4 2 45" xfId="798"/>
    <cellStyle name="쉼표 [0] 4 2 46" xfId="799"/>
    <cellStyle name="쉼표 [0] 4 2 47" xfId="800"/>
    <cellStyle name="쉼표 [0] 4 2 48" xfId="801"/>
    <cellStyle name="쉼표 [0] 4 2 49" xfId="802"/>
    <cellStyle name="쉼표 [0] 4 2 5" xfId="803"/>
    <cellStyle name="쉼표 [0] 4 2 50" xfId="804"/>
    <cellStyle name="쉼표 [0] 4 2 51" xfId="805"/>
    <cellStyle name="쉼표 [0] 4 2 52" xfId="806"/>
    <cellStyle name="쉼표 [0] 4 2 53" xfId="807"/>
    <cellStyle name="쉼표 [0] 4 2 54" xfId="808"/>
    <cellStyle name="쉼표 [0] 4 2 55" xfId="809"/>
    <cellStyle name="쉼표 [0] 4 2 56" xfId="810"/>
    <cellStyle name="쉼표 [0] 4 2 57" xfId="811"/>
    <cellStyle name="쉼표 [0] 4 2 58" xfId="812"/>
    <cellStyle name="쉼표 [0] 4 2 59" xfId="813"/>
    <cellStyle name="쉼표 [0] 4 2 6" xfId="814"/>
    <cellStyle name="쉼표 [0] 4 2 60" xfId="815"/>
    <cellStyle name="쉼표 [0] 4 2 61" xfId="816"/>
    <cellStyle name="쉼표 [0] 4 2 62" xfId="817"/>
    <cellStyle name="쉼표 [0] 4 2 63" xfId="818"/>
    <cellStyle name="쉼표 [0] 4 2 64" xfId="819"/>
    <cellStyle name="쉼표 [0] 4 2 65" xfId="820"/>
    <cellStyle name="쉼표 [0] 4 2 66" xfId="821"/>
    <cellStyle name="쉼표 [0] 4 2 67" xfId="822"/>
    <cellStyle name="쉼표 [0] 4 2 68" xfId="823"/>
    <cellStyle name="쉼표 [0] 4 2 69" xfId="824"/>
    <cellStyle name="쉼표 [0] 4 2 7" xfId="825"/>
    <cellStyle name="쉼표 [0] 4 2 8" xfId="826"/>
    <cellStyle name="쉼표 [0] 4 2 9" xfId="827"/>
    <cellStyle name="쉼표 [0] 4 20" xfId="828"/>
    <cellStyle name="쉼표 [0] 4 21" xfId="829"/>
    <cellStyle name="쉼표 [0] 4 22" xfId="830"/>
    <cellStyle name="쉼표 [0] 4 23" xfId="831"/>
    <cellStyle name="쉼표 [0] 4 24" xfId="832"/>
    <cellStyle name="쉼표 [0] 4 25" xfId="833"/>
    <cellStyle name="쉼표 [0] 4 26" xfId="834"/>
    <cellStyle name="쉼표 [0] 4 27" xfId="835"/>
    <cellStyle name="쉼표 [0] 4 28" xfId="836"/>
    <cellStyle name="쉼표 [0] 4 29" xfId="837"/>
    <cellStyle name="쉼표 [0] 4 3" xfId="838"/>
    <cellStyle name="쉼표 [0] 4 3 2" xfId="839"/>
    <cellStyle name="쉼표 [0] 4 30" xfId="840"/>
    <cellStyle name="쉼표 [0] 4 31" xfId="841"/>
    <cellStyle name="쉼표 [0] 4 32" xfId="842"/>
    <cellStyle name="쉼표 [0] 4 33" xfId="843"/>
    <cellStyle name="쉼표 [0] 4 34" xfId="844"/>
    <cellStyle name="쉼표 [0] 4 35" xfId="845"/>
    <cellStyle name="쉼표 [0] 4 36" xfId="846"/>
    <cellStyle name="쉼표 [0] 4 37" xfId="847"/>
    <cellStyle name="쉼표 [0] 4 38" xfId="848"/>
    <cellStyle name="쉼표 [0] 4 39" xfId="849"/>
    <cellStyle name="쉼표 [0] 4 4" xfId="850"/>
    <cellStyle name="쉼표 [0] 4 40" xfId="851"/>
    <cellStyle name="쉼표 [0] 4 41" xfId="852"/>
    <cellStyle name="쉼표 [0] 4 42" xfId="853"/>
    <cellStyle name="쉼표 [0] 4 43" xfId="854"/>
    <cellStyle name="쉼표 [0] 4 44" xfId="855"/>
    <cellStyle name="쉼표 [0] 4 45" xfId="856"/>
    <cellStyle name="쉼표 [0] 4 46" xfId="857"/>
    <cellStyle name="쉼표 [0] 4 47" xfId="858"/>
    <cellStyle name="쉼표 [0] 4 48" xfId="859"/>
    <cellStyle name="쉼표 [0] 4 49" xfId="860"/>
    <cellStyle name="쉼표 [0] 4 5" xfId="861"/>
    <cellStyle name="쉼표 [0] 4 50" xfId="862"/>
    <cellStyle name="쉼표 [0] 4 51" xfId="863"/>
    <cellStyle name="쉼표 [0] 4 52" xfId="864"/>
    <cellStyle name="쉼표 [0] 4 53" xfId="865"/>
    <cellStyle name="쉼표 [0] 4 54" xfId="866"/>
    <cellStyle name="쉼표 [0] 4 55" xfId="867"/>
    <cellStyle name="쉼표 [0] 4 56" xfId="868"/>
    <cellStyle name="쉼표 [0] 4 57" xfId="869"/>
    <cellStyle name="쉼표 [0] 4 58" xfId="870"/>
    <cellStyle name="쉼표 [0] 4 59" xfId="871"/>
    <cellStyle name="쉼표 [0] 4 6" xfId="872"/>
    <cellStyle name="쉼표 [0] 4 60" xfId="873"/>
    <cellStyle name="쉼표 [0] 4 61" xfId="874"/>
    <cellStyle name="쉼표 [0] 4 62" xfId="875"/>
    <cellStyle name="쉼표 [0] 4 63" xfId="876"/>
    <cellStyle name="쉼표 [0] 4 64" xfId="877"/>
    <cellStyle name="쉼표 [0] 4 65" xfId="878"/>
    <cellStyle name="쉼표 [0] 4 66" xfId="879"/>
    <cellStyle name="쉼표 [0] 4 67" xfId="880"/>
    <cellStyle name="쉼표 [0] 4 68" xfId="881"/>
    <cellStyle name="쉼표 [0] 4 69" xfId="882"/>
    <cellStyle name="쉼표 [0] 4 7" xfId="883"/>
    <cellStyle name="쉼표 [0] 4 8" xfId="884"/>
    <cellStyle name="쉼표 [0] 4 9" xfId="885"/>
    <cellStyle name="쉼표 [0] 7" xfId="886"/>
    <cellStyle name="쉼표 [0] 8" xfId="887"/>
    <cellStyle name="스타일 1" xfId="888"/>
    <cellStyle name="스타일 2" xfId="889"/>
    <cellStyle name="스타일 3" xfId="890"/>
    <cellStyle name="스타일 4" xfId="891"/>
    <cellStyle name="스타일 5" xfId="892"/>
    <cellStyle name="스타일 6" xfId="893"/>
    <cellStyle name="열어본 하이퍼링크" xfId="894"/>
    <cellStyle name="유영" xfId="895"/>
    <cellStyle name="자리수" xfId="896"/>
    <cellStyle name="자리수 10" xfId="897"/>
    <cellStyle name="자리수 11" xfId="898"/>
    <cellStyle name="자리수 12" xfId="899"/>
    <cellStyle name="자리수 2" xfId="900"/>
    <cellStyle name="자리수 3" xfId="901"/>
    <cellStyle name="자리수 4" xfId="902"/>
    <cellStyle name="자리수 5" xfId="903"/>
    <cellStyle name="자리수 6" xfId="904"/>
    <cellStyle name="자리수 7" xfId="905"/>
    <cellStyle name="자리수 8" xfId="906"/>
    <cellStyle name="자리수 9" xfId="907"/>
    <cellStyle name="자리수0" xfId="908"/>
    <cellStyle name="자리수0 10" xfId="909"/>
    <cellStyle name="자리수0 11" xfId="910"/>
    <cellStyle name="자리수0 12" xfId="911"/>
    <cellStyle name="자리수0 2" xfId="912"/>
    <cellStyle name="자리수0 3" xfId="913"/>
    <cellStyle name="자리수0 4" xfId="914"/>
    <cellStyle name="자리수0 5" xfId="915"/>
    <cellStyle name="자리수0 6" xfId="916"/>
    <cellStyle name="자리수0 7" xfId="917"/>
    <cellStyle name="자리수0 8" xfId="918"/>
    <cellStyle name="자리수0 9" xfId="919"/>
    <cellStyle name="지정되지 않음" xfId="920"/>
    <cellStyle name="콤마 [0]_  종  합  " xfId="921"/>
    <cellStyle name="콤마[0]" xfId="922"/>
    <cellStyle name="콤마_  종  합  " xfId="923"/>
    <cellStyle name="퍼센트" xfId="924"/>
    <cellStyle name="퍼센트 10" xfId="925"/>
    <cellStyle name="퍼센트 11" xfId="926"/>
    <cellStyle name="퍼센트 12" xfId="927"/>
    <cellStyle name="퍼센트 2" xfId="928"/>
    <cellStyle name="퍼센트 3" xfId="929"/>
    <cellStyle name="퍼센트 4" xfId="930"/>
    <cellStyle name="퍼센트 5" xfId="931"/>
    <cellStyle name="퍼센트 6" xfId="932"/>
    <cellStyle name="퍼센트 7" xfId="933"/>
    <cellStyle name="퍼센트 8" xfId="934"/>
    <cellStyle name="퍼센트 9" xfId="935"/>
    <cellStyle name="표준" xfId="0" builtinId="0"/>
    <cellStyle name="표준 10" xfId="936"/>
    <cellStyle name="표준 10 10" xfId="937"/>
    <cellStyle name="표준 10 11" xfId="938"/>
    <cellStyle name="표준 10 12" xfId="939"/>
    <cellStyle name="표준 10 13" xfId="940"/>
    <cellStyle name="표준 10 14" xfId="941"/>
    <cellStyle name="표준 10 2" xfId="942"/>
    <cellStyle name="표준 10 2 10" xfId="943"/>
    <cellStyle name="표준 10 2 11" xfId="944"/>
    <cellStyle name="표준 10 2 12" xfId="945"/>
    <cellStyle name="표준 10 2 13" xfId="946"/>
    <cellStyle name="표준 10 2 14" xfId="947"/>
    <cellStyle name="표준 10 2 15" xfId="948"/>
    <cellStyle name="표준 10 2 16" xfId="949"/>
    <cellStyle name="표준 10 2 17" xfId="950"/>
    <cellStyle name="표준 10 2 18" xfId="951"/>
    <cellStyle name="표준 10 2 19" xfId="952"/>
    <cellStyle name="표준 10 2 2" xfId="953"/>
    <cellStyle name="표준 10 2 2 10" xfId="954"/>
    <cellStyle name="표준 10 2 2 11" xfId="955"/>
    <cellStyle name="표준 10 2 2 12" xfId="956"/>
    <cellStyle name="표준 10 2 2 13" xfId="957"/>
    <cellStyle name="표준 10 2 2 14" xfId="958"/>
    <cellStyle name="표준 10 2 2 15" xfId="959"/>
    <cellStyle name="표준 10 2 2 16" xfId="960"/>
    <cellStyle name="표준 10 2 2 17" xfId="961"/>
    <cellStyle name="표준 10 2 2 18" xfId="962"/>
    <cellStyle name="표준 10 2 2 19" xfId="963"/>
    <cellStyle name="표준 10 2 2 2" xfId="964"/>
    <cellStyle name="표준 10 2 2 2 2" xfId="965"/>
    <cellStyle name="표준 10 2 2 20" xfId="966"/>
    <cellStyle name="표준 10 2 2 21" xfId="967"/>
    <cellStyle name="표준 10 2 2 22" xfId="968"/>
    <cellStyle name="표준 10 2 2 23" xfId="969"/>
    <cellStyle name="표준 10 2 2 24" xfId="970"/>
    <cellStyle name="표준 10 2 2 25" xfId="971"/>
    <cellStyle name="표준 10 2 2 26" xfId="972"/>
    <cellStyle name="표준 10 2 2 27" xfId="973"/>
    <cellStyle name="표준 10 2 2 28" xfId="974"/>
    <cellStyle name="표준 10 2 2 29" xfId="975"/>
    <cellStyle name="표준 10 2 2 3" xfId="976"/>
    <cellStyle name="표준 10 2 2 30" xfId="977"/>
    <cellStyle name="표준 10 2 2 31" xfId="978"/>
    <cellStyle name="표준 10 2 2 32" xfId="979"/>
    <cellStyle name="표준 10 2 2 33" xfId="980"/>
    <cellStyle name="표준 10 2 2 34" xfId="981"/>
    <cellStyle name="표준 10 2 2 35" xfId="982"/>
    <cellStyle name="표준 10 2 2 36" xfId="983"/>
    <cellStyle name="표준 10 2 2 37" xfId="984"/>
    <cellStyle name="표준 10 2 2 38" xfId="985"/>
    <cellStyle name="표준 10 2 2 39" xfId="986"/>
    <cellStyle name="표준 10 2 2 4" xfId="987"/>
    <cellStyle name="표준 10 2 2 40" xfId="988"/>
    <cellStyle name="표준 10 2 2 41" xfId="989"/>
    <cellStyle name="표준 10 2 2 42" xfId="990"/>
    <cellStyle name="표준 10 2 2 43" xfId="991"/>
    <cellStyle name="표준 10 2 2 44" xfId="992"/>
    <cellStyle name="표준 10 2 2 45" xfId="993"/>
    <cellStyle name="표준 10 2 2 46" xfId="994"/>
    <cellStyle name="표준 10 2 2 47" xfId="995"/>
    <cellStyle name="표준 10 2 2 48" xfId="996"/>
    <cellStyle name="표준 10 2 2 49" xfId="997"/>
    <cellStyle name="표준 10 2 2 5" xfId="998"/>
    <cellStyle name="표준 10 2 2 50" xfId="999"/>
    <cellStyle name="표준 10 2 2 51" xfId="1000"/>
    <cellStyle name="표준 10 2 2 52" xfId="1001"/>
    <cellStyle name="표준 10 2 2 53" xfId="1002"/>
    <cellStyle name="표준 10 2 2 54" xfId="1003"/>
    <cellStyle name="표준 10 2 2 55" xfId="1004"/>
    <cellStyle name="표준 10 2 2 56" xfId="1005"/>
    <cellStyle name="표준 10 2 2 57" xfId="1006"/>
    <cellStyle name="표준 10 2 2 58" xfId="1007"/>
    <cellStyle name="표준 10 2 2 59" xfId="1008"/>
    <cellStyle name="표준 10 2 2 6" xfId="1009"/>
    <cellStyle name="표준 10 2 2 60" xfId="1010"/>
    <cellStyle name="표준 10 2 2 61" xfId="1011"/>
    <cellStyle name="표준 10 2 2 62" xfId="1012"/>
    <cellStyle name="표준 10 2 2 63" xfId="1013"/>
    <cellStyle name="표준 10 2 2 64" xfId="1014"/>
    <cellStyle name="표준 10 2 2 65" xfId="1015"/>
    <cellStyle name="표준 10 2 2 66" xfId="1016"/>
    <cellStyle name="표준 10 2 2 67" xfId="1017"/>
    <cellStyle name="표준 10 2 2 68" xfId="1018"/>
    <cellStyle name="표준 10 2 2 7" xfId="1019"/>
    <cellStyle name="표준 10 2 2 8" xfId="1020"/>
    <cellStyle name="표준 10 2 2 9" xfId="1021"/>
    <cellStyle name="표준 10 2 20" xfId="1022"/>
    <cellStyle name="표준 10 2 21" xfId="1023"/>
    <cellStyle name="표준 10 2 22" xfId="1024"/>
    <cellStyle name="표준 10 2 23" xfId="1025"/>
    <cellStyle name="표준 10 2 24" xfId="1026"/>
    <cellStyle name="표준 10 2 25" xfId="1027"/>
    <cellStyle name="표준 10 2 26" xfId="1028"/>
    <cellStyle name="표준 10 2 27" xfId="1029"/>
    <cellStyle name="표준 10 2 28" xfId="1030"/>
    <cellStyle name="표준 10 2 29" xfId="1031"/>
    <cellStyle name="표준 10 2 3" xfId="1032"/>
    <cellStyle name="표준 10 2 3 2" xfId="1033"/>
    <cellStyle name="표준 10 2 30" xfId="1034"/>
    <cellStyle name="표준 10 2 31" xfId="1035"/>
    <cellStyle name="표준 10 2 32" xfId="1036"/>
    <cellStyle name="표준 10 2 33" xfId="1037"/>
    <cellStyle name="표준 10 2 34" xfId="1038"/>
    <cellStyle name="표준 10 2 35" xfId="1039"/>
    <cellStyle name="표준 10 2 36" xfId="1040"/>
    <cellStyle name="표준 10 2 37" xfId="1041"/>
    <cellStyle name="표준 10 2 38" xfId="1042"/>
    <cellStyle name="표준 10 2 39" xfId="1043"/>
    <cellStyle name="표준 10 2 4" xfId="1044"/>
    <cellStyle name="표준 10 2 40" xfId="1045"/>
    <cellStyle name="표준 10 2 41" xfId="1046"/>
    <cellStyle name="표준 10 2 42" xfId="1047"/>
    <cellStyle name="표준 10 2 43" xfId="1048"/>
    <cellStyle name="표준 10 2 44" xfId="1049"/>
    <cellStyle name="표준 10 2 45" xfId="1050"/>
    <cellStyle name="표준 10 2 46" xfId="1051"/>
    <cellStyle name="표준 10 2 47" xfId="1052"/>
    <cellStyle name="표준 10 2 48" xfId="1053"/>
    <cellStyle name="표준 10 2 49" xfId="1054"/>
    <cellStyle name="표준 10 2 5" xfId="1055"/>
    <cellStyle name="표준 10 2 50" xfId="1056"/>
    <cellStyle name="표준 10 2 51" xfId="1057"/>
    <cellStyle name="표준 10 2 52" xfId="1058"/>
    <cellStyle name="표준 10 2 53" xfId="1059"/>
    <cellStyle name="표준 10 2 54" xfId="1060"/>
    <cellStyle name="표준 10 2 55" xfId="1061"/>
    <cellStyle name="표준 10 2 56" xfId="1062"/>
    <cellStyle name="표준 10 2 57" xfId="1063"/>
    <cellStyle name="표준 10 2 58" xfId="1064"/>
    <cellStyle name="표준 10 2 59" xfId="1065"/>
    <cellStyle name="표준 10 2 6" xfId="1066"/>
    <cellStyle name="표준 10 2 60" xfId="1067"/>
    <cellStyle name="표준 10 2 61" xfId="1068"/>
    <cellStyle name="표준 10 2 62" xfId="1069"/>
    <cellStyle name="표준 10 2 63" xfId="1070"/>
    <cellStyle name="표준 10 2 64" xfId="1071"/>
    <cellStyle name="표준 10 2 65" xfId="1072"/>
    <cellStyle name="표준 10 2 66" xfId="1073"/>
    <cellStyle name="표준 10 2 67" xfId="1074"/>
    <cellStyle name="표준 10 2 68" xfId="1075"/>
    <cellStyle name="표준 10 2 69" xfId="1076"/>
    <cellStyle name="표준 10 2 7" xfId="1077"/>
    <cellStyle name="표준 10 2 8" xfId="1078"/>
    <cellStyle name="표준 10 2 9" xfId="1079"/>
    <cellStyle name="표준 10 3" xfId="1080"/>
    <cellStyle name="표준 10 3 2" xfId="1081"/>
    <cellStyle name="표준 10 3 3" xfId="1082"/>
    <cellStyle name="표준 10 4" xfId="1083"/>
    <cellStyle name="표준 10 5" xfId="1084"/>
    <cellStyle name="표준 10 6" xfId="1085"/>
    <cellStyle name="표준 10 7" xfId="1086"/>
    <cellStyle name="표준 10 8" xfId="1087"/>
    <cellStyle name="표준 10 9" xfId="1088"/>
    <cellStyle name="표준 100" xfId="1089"/>
    <cellStyle name="표준 101" xfId="1090"/>
    <cellStyle name="표준 103" xfId="1091"/>
    <cellStyle name="표준 105" xfId="1092"/>
    <cellStyle name="표준 106" xfId="1093"/>
    <cellStyle name="표준 107" xfId="1094"/>
    <cellStyle name="표준 108" xfId="1095"/>
    <cellStyle name="표준 11" xfId="1096"/>
    <cellStyle name="표준 11 10" xfId="1097"/>
    <cellStyle name="표준 11 11" xfId="1098"/>
    <cellStyle name="표준 11 12" xfId="1099"/>
    <cellStyle name="표준 11 13" xfId="1100"/>
    <cellStyle name="표준 11 2" xfId="1101"/>
    <cellStyle name="표준 11 2 2" xfId="1102"/>
    <cellStyle name="표준 11 2 3" xfId="1103"/>
    <cellStyle name="표준 11 3" xfId="1104"/>
    <cellStyle name="표준 11 4" xfId="1105"/>
    <cellStyle name="표준 11 5" xfId="1106"/>
    <cellStyle name="표준 11 6" xfId="1107"/>
    <cellStyle name="표준 11 7" xfId="1108"/>
    <cellStyle name="표준 11 8" xfId="1109"/>
    <cellStyle name="표준 11 9" xfId="1110"/>
    <cellStyle name="표준 110" xfId="1111"/>
    <cellStyle name="표준 115" xfId="1112"/>
    <cellStyle name="표준 12" xfId="1113"/>
    <cellStyle name="표준 12 10" xfId="1114"/>
    <cellStyle name="표준 12 11" xfId="1115"/>
    <cellStyle name="표준 12 12" xfId="1116"/>
    <cellStyle name="표준 12 13" xfId="1117"/>
    <cellStyle name="표준 12 2" xfId="1118"/>
    <cellStyle name="표준 12 2 2" xfId="1119"/>
    <cellStyle name="표준 12 2 3" xfId="1120"/>
    <cellStyle name="표준 12 3" xfId="1121"/>
    <cellStyle name="표준 12 4" xfId="1122"/>
    <cellStyle name="표준 12 5" xfId="1123"/>
    <cellStyle name="표준 12 6" xfId="1124"/>
    <cellStyle name="표준 12 7" xfId="1125"/>
    <cellStyle name="표준 12 8" xfId="1126"/>
    <cellStyle name="표준 12 9" xfId="1127"/>
    <cellStyle name="표준 13" xfId="1128"/>
    <cellStyle name="표준 13 2" xfId="1129"/>
    <cellStyle name="표준 13 3" xfId="1130"/>
    <cellStyle name="표준 14" xfId="1131"/>
    <cellStyle name="표준 14 2" xfId="1132"/>
    <cellStyle name="표준 14 3" xfId="1133"/>
    <cellStyle name="표준 15" xfId="1134"/>
    <cellStyle name="표준 15 2" xfId="1135"/>
    <cellStyle name="표준 15 3" xfId="1136"/>
    <cellStyle name="표준 16" xfId="1137"/>
    <cellStyle name="표준 16 2" xfId="1138"/>
    <cellStyle name="표준 16 3" xfId="1139"/>
    <cellStyle name="표준 17" xfId="1140"/>
    <cellStyle name="표준 17 2" xfId="1141"/>
    <cellStyle name="표준 17 3" xfId="1142"/>
    <cellStyle name="표준 18" xfId="1143"/>
    <cellStyle name="표준 18 2" xfId="1144"/>
    <cellStyle name="표준 18 3" xfId="1145"/>
    <cellStyle name="표준 19" xfId="1146"/>
    <cellStyle name="표준 19 2" xfId="1147"/>
    <cellStyle name="표준 19 3" xfId="1148"/>
    <cellStyle name="표준 19 4" xfId="1149"/>
    <cellStyle name="표준 2" xfId="2"/>
    <cellStyle name="표준 2 10" xfId="1150"/>
    <cellStyle name="표준 2 10 2" xfId="1151"/>
    <cellStyle name="표준 2 10 3" xfId="1152"/>
    <cellStyle name="표준 2 11" xfId="1153"/>
    <cellStyle name="표준 2 11 2" xfId="1154"/>
    <cellStyle name="표준 2 11 3" xfId="1155"/>
    <cellStyle name="표준 2 12" xfId="1156"/>
    <cellStyle name="표준 2 13" xfId="1157"/>
    <cellStyle name="표준 2 13 2" xfId="1158"/>
    <cellStyle name="표준 2 14" xfId="1159"/>
    <cellStyle name="표준 2 15" xfId="1160"/>
    <cellStyle name="표준 2 16" xfId="1161"/>
    <cellStyle name="표준 2 17" xfId="1162"/>
    <cellStyle name="표준 2 18" xfId="1163"/>
    <cellStyle name="표준 2 19" xfId="1164"/>
    <cellStyle name="표준 2 2" xfId="1"/>
    <cellStyle name="표준 2 2 10" xfId="1165"/>
    <cellStyle name="표준 2 2 11" xfId="1166"/>
    <cellStyle name="표준 2 2 12" xfId="1167"/>
    <cellStyle name="표준 2 2 13" xfId="1168"/>
    <cellStyle name="표준 2 2 2" xfId="1169"/>
    <cellStyle name="표준 2 2 2 2" xfId="1170"/>
    <cellStyle name="표준 2 2 3" xfId="1171"/>
    <cellStyle name="표준 2 2 3 2" xfId="1172"/>
    <cellStyle name="표준 2 2 3 3" xfId="1173"/>
    <cellStyle name="표준 2 2 3 4" xfId="1174"/>
    <cellStyle name="표준 2 2 3 5" xfId="1175"/>
    <cellStyle name="표준 2 2 3 6" xfId="1176"/>
    <cellStyle name="표준 2 2 3 7" xfId="1177"/>
    <cellStyle name="표준 2 2 4" xfId="1178"/>
    <cellStyle name="표준 2 2 5" xfId="1179"/>
    <cellStyle name="표준 2 2 6" xfId="1180"/>
    <cellStyle name="표준 2 2 7" xfId="1181"/>
    <cellStyle name="표준 2 2 8" xfId="1182"/>
    <cellStyle name="표준 2 2 9" xfId="1183"/>
    <cellStyle name="표준 2 20" xfId="1184"/>
    <cellStyle name="표준 2 21" xfId="1185"/>
    <cellStyle name="표준 2 22" xfId="1186"/>
    <cellStyle name="표준 2 23" xfId="1187"/>
    <cellStyle name="표준 2 24" xfId="1188"/>
    <cellStyle name="표준 2 25" xfId="1189"/>
    <cellStyle name="표준 2 26" xfId="1190"/>
    <cellStyle name="표준 2 27" xfId="1191"/>
    <cellStyle name="표준 2 28" xfId="1192"/>
    <cellStyle name="표준 2 29" xfId="1193"/>
    <cellStyle name="표준 2 3" xfId="1194"/>
    <cellStyle name="표준 2 3 10" xfId="1195"/>
    <cellStyle name="표준 2 3 11" xfId="1196"/>
    <cellStyle name="표준 2 3 12" xfId="1197"/>
    <cellStyle name="표준 2 3 2" xfId="1198"/>
    <cellStyle name="표준 2 3 3" xfId="1199"/>
    <cellStyle name="표준 2 3 4" xfId="1200"/>
    <cellStyle name="표준 2 3 5" xfId="1201"/>
    <cellStyle name="표준 2 3 6" xfId="1202"/>
    <cellStyle name="표준 2 3 7" xfId="1203"/>
    <cellStyle name="표준 2 3 8" xfId="1204"/>
    <cellStyle name="표준 2 3 9" xfId="1205"/>
    <cellStyle name="표준 2 30" xfId="1206"/>
    <cellStyle name="표준 2 31" xfId="1207"/>
    <cellStyle name="표준 2 32" xfId="1208"/>
    <cellStyle name="표준 2 33" xfId="1209"/>
    <cellStyle name="표준 2 34" xfId="1210"/>
    <cellStyle name="표준 2 35" xfId="1211"/>
    <cellStyle name="표준 2 36" xfId="1212"/>
    <cellStyle name="표준 2 37" xfId="1213"/>
    <cellStyle name="표준 2 38" xfId="1214"/>
    <cellStyle name="표준 2 39" xfId="1215"/>
    <cellStyle name="표준 2 4" xfId="5"/>
    <cellStyle name="표준 2 40" xfId="1216"/>
    <cellStyle name="표준 2 41" xfId="1217"/>
    <cellStyle name="표준 2 42" xfId="1218"/>
    <cellStyle name="표준 2 43" xfId="1219"/>
    <cellStyle name="표준 2 44" xfId="1220"/>
    <cellStyle name="표준 2 45" xfId="1221"/>
    <cellStyle name="표준 2 46" xfId="1222"/>
    <cellStyle name="표준 2 47" xfId="1223"/>
    <cellStyle name="표준 2 48" xfId="1224"/>
    <cellStyle name="표준 2 49" xfId="1225"/>
    <cellStyle name="표준 2 5" xfId="1226"/>
    <cellStyle name="표준 2 5 10" xfId="1227"/>
    <cellStyle name="표준 2 5 11" xfId="1228"/>
    <cellStyle name="표준 2 5 12" xfId="1229"/>
    <cellStyle name="표준 2 5 13" xfId="1230"/>
    <cellStyle name="표준 2 5 13 2" xfId="1231"/>
    <cellStyle name="표준 2 5 14" xfId="1232"/>
    <cellStyle name="표준 2 5 15" xfId="1233"/>
    <cellStyle name="표준 2 5 16" xfId="1234"/>
    <cellStyle name="표준 2 5 17" xfId="1235"/>
    <cellStyle name="표준 2 5 18" xfId="1236"/>
    <cellStyle name="표준 2 5 19" xfId="1237"/>
    <cellStyle name="표준 2 5 2" xfId="1238"/>
    <cellStyle name="표준 2 5 2 10" xfId="1239"/>
    <cellStyle name="표준 2 5 2 11" xfId="1240"/>
    <cellStyle name="표준 2 5 2 12" xfId="1241"/>
    <cellStyle name="표준 2 5 2 13" xfId="1242"/>
    <cellStyle name="표준 2 5 2 14" xfId="1243"/>
    <cellStyle name="표준 2 5 2 15" xfId="1244"/>
    <cellStyle name="표준 2 5 2 16" xfId="1245"/>
    <cellStyle name="표준 2 5 2 17" xfId="1246"/>
    <cellStyle name="표준 2 5 2 18" xfId="1247"/>
    <cellStyle name="표준 2 5 2 19" xfId="1248"/>
    <cellStyle name="표준 2 5 2 2" xfId="1249"/>
    <cellStyle name="표준 2 5 2 2 10" xfId="1250"/>
    <cellStyle name="표준 2 5 2 2 11" xfId="1251"/>
    <cellStyle name="표준 2 5 2 2 12" xfId="1252"/>
    <cellStyle name="표준 2 5 2 2 13" xfId="1253"/>
    <cellStyle name="표준 2 5 2 2 14" xfId="1254"/>
    <cellStyle name="표준 2 5 2 2 15" xfId="1255"/>
    <cellStyle name="표준 2 5 2 2 16" xfId="1256"/>
    <cellStyle name="표준 2 5 2 2 17" xfId="1257"/>
    <cellStyle name="표준 2 5 2 2 18" xfId="1258"/>
    <cellStyle name="표준 2 5 2 2 19" xfId="1259"/>
    <cellStyle name="표준 2 5 2 2 2" xfId="1260"/>
    <cellStyle name="표준 2 5 2 2 2 2" xfId="1261"/>
    <cellStyle name="표준 2 5 2 2 20" xfId="1262"/>
    <cellStyle name="표준 2 5 2 2 21" xfId="1263"/>
    <cellStyle name="표준 2 5 2 2 22" xfId="1264"/>
    <cellStyle name="표준 2 5 2 2 23" xfId="1265"/>
    <cellStyle name="표준 2 5 2 2 24" xfId="1266"/>
    <cellStyle name="표준 2 5 2 2 25" xfId="1267"/>
    <cellStyle name="표준 2 5 2 2 26" xfId="1268"/>
    <cellStyle name="표준 2 5 2 2 27" xfId="1269"/>
    <cellStyle name="표준 2 5 2 2 28" xfId="1270"/>
    <cellStyle name="표준 2 5 2 2 29" xfId="1271"/>
    <cellStyle name="표준 2 5 2 2 3" xfId="1272"/>
    <cellStyle name="표준 2 5 2 2 30" xfId="1273"/>
    <cellStyle name="표준 2 5 2 2 31" xfId="1274"/>
    <cellStyle name="표준 2 5 2 2 32" xfId="1275"/>
    <cellStyle name="표준 2 5 2 2 33" xfId="1276"/>
    <cellStyle name="표준 2 5 2 2 34" xfId="1277"/>
    <cellStyle name="표준 2 5 2 2 35" xfId="1278"/>
    <cellStyle name="표준 2 5 2 2 36" xfId="1279"/>
    <cellStyle name="표준 2 5 2 2 37" xfId="1280"/>
    <cellStyle name="표준 2 5 2 2 38" xfId="1281"/>
    <cellStyle name="표준 2 5 2 2 39" xfId="1282"/>
    <cellStyle name="표준 2 5 2 2 4" xfId="1283"/>
    <cellStyle name="표준 2 5 2 2 40" xfId="1284"/>
    <cellStyle name="표준 2 5 2 2 41" xfId="1285"/>
    <cellStyle name="표준 2 5 2 2 42" xfId="1286"/>
    <cellStyle name="표준 2 5 2 2 43" xfId="1287"/>
    <cellStyle name="표준 2 5 2 2 44" xfId="1288"/>
    <cellStyle name="표준 2 5 2 2 45" xfId="1289"/>
    <cellStyle name="표준 2 5 2 2 46" xfId="1290"/>
    <cellStyle name="표준 2 5 2 2 47" xfId="1291"/>
    <cellStyle name="표준 2 5 2 2 48" xfId="1292"/>
    <cellStyle name="표준 2 5 2 2 49" xfId="1293"/>
    <cellStyle name="표준 2 5 2 2 5" xfId="1294"/>
    <cellStyle name="표준 2 5 2 2 50" xfId="1295"/>
    <cellStyle name="표준 2 5 2 2 51" xfId="1296"/>
    <cellStyle name="표준 2 5 2 2 52" xfId="1297"/>
    <cellStyle name="표준 2 5 2 2 53" xfId="1298"/>
    <cellStyle name="표준 2 5 2 2 54" xfId="1299"/>
    <cellStyle name="표준 2 5 2 2 55" xfId="1300"/>
    <cellStyle name="표준 2 5 2 2 56" xfId="1301"/>
    <cellStyle name="표준 2 5 2 2 57" xfId="1302"/>
    <cellStyle name="표준 2 5 2 2 58" xfId="1303"/>
    <cellStyle name="표준 2 5 2 2 59" xfId="1304"/>
    <cellStyle name="표준 2 5 2 2 6" xfId="1305"/>
    <cellStyle name="표준 2 5 2 2 60" xfId="1306"/>
    <cellStyle name="표준 2 5 2 2 61" xfId="1307"/>
    <cellStyle name="표준 2 5 2 2 62" xfId="1308"/>
    <cellStyle name="표준 2 5 2 2 63" xfId="1309"/>
    <cellStyle name="표준 2 5 2 2 64" xfId="1310"/>
    <cellStyle name="표준 2 5 2 2 65" xfId="1311"/>
    <cellStyle name="표준 2 5 2 2 66" xfId="1312"/>
    <cellStyle name="표준 2 5 2 2 67" xfId="1313"/>
    <cellStyle name="표준 2 5 2 2 68" xfId="1314"/>
    <cellStyle name="표준 2 5 2 2 7" xfId="1315"/>
    <cellStyle name="표준 2 5 2 2 8" xfId="1316"/>
    <cellStyle name="표준 2 5 2 2 9" xfId="1317"/>
    <cellStyle name="표준 2 5 2 20" xfId="1318"/>
    <cellStyle name="표준 2 5 2 21" xfId="1319"/>
    <cellStyle name="표준 2 5 2 22" xfId="1320"/>
    <cellStyle name="표준 2 5 2 23" xfId="1321"/>
    <cellStyle name="표준 2 5 2 24" xfId="1322"/>
    <cellStyle name="표준 2 5 2 25" xfId="1323"/>
    <cellStyle name="표준 2 5 2 26" xfId="1324"/>
    <cellStyle name="표준 2 5 2 27" xfId="1325"/>
    <cellStyle name="표준 2 5 2 28" xfId="1326"/>
    <cellStyle name="표준 2 5 2 29" xfId="1327"/>
    <cellStyle name="표준 2 5 2 3" xfId="1328"/>
    <cellStyle name="표준 2 5 2 3 2" xfId="1329"/>
    <cellStyle name="표준 2 5 2 30" xfId="1330"/>
    <cellStyle name="표준 2 5 2 31" xfId="1331"/>
    <cellStyle name="표준 2 5 2 32" xfId="1332"/>
    <cellStyle name="표준 2 5 2 33" xfId="1333"/>
    <cellStyle name="표준 2 5 2 34" xfId="1334"/>
    <cellStyle name="표준 2 5 2 35" xfId="1335"/>
    <cellStyle name="표준 2 5 2 36" xfId="1336"/>
    <cellStyle name="표준 2 5 2 37" xfId="1337"/>
    <cellStyle name="표준 2 5 2 38" xfId="1338"/>
    <cellStyle name="표준 2 5 2 39" xfId="1339"/>
    <cellStyle name="표준 2 5 2 4" xfId="1340"/>
    <cellStyle name="표준 2 5 2 40" xfId="1341"/>
    <cellStyle name="표준 2 5 2 41" xfId="1342"/>
    <cellStyle name="표준 2 5 2 42" xfId="1343"/>
    <cellStyle name="표준 2 5 2 43" xfId="1344"/>
    <cellStyle name="표준 2 5 2 44" xfId="1345"/>
    <cellStyle name="표준 2 5 2 45" xfId="1346"/>
    <cellStyle name="표준 2 5 2 46" xfId="1347"/>
    <cellStyle name="표준 2 5 2 47" xfId="1348"/>
    <cellStyle name="표준 2 5 2 48" xfId="1349"/>
    <cellStyle name="표준 2 5 2 49" xfId="1350"/>
    <cellStyle name="표준 2 5 2 5" xfId="1351"/>
    <cellStyle name="표준 2 5 2 50" xfId="1352"/>
    <cellStyle name="표준 2 5 2 51" xfId="1353"/>
    <cellStyle name="표준 2 5 2 52" xfId="1354"/>
    <cellStyle name="표준 2 5 2 53" xfId="1355"/>
    <cellStyle name="표준 2 5 2 54" xfId="1356"/>
    <cellStyle name="표준 2 5 2 55" xfId="1357"/>
    <cellStyle name="표준 2 5 2 56" xfId="1358"/>
    <cellStyle name="표준 2 5 2 57" xfId="1359"/>
    <cellStyle name="표준 2 5 2 58" xfId="1360"/>
    <cellStyle name="표준 2 5 2 59" xfId="1361"/>
    <cellStyle name="표준 2 5 2 6" xfId="1362"/>
    <cellStyle name="표준 2 5 2 60" xfId="1363"/>
    <cellStyle name="표준 2 5 2 61" xfId="1364"/>
    <cellStyle name="표준 2 5 2 62" xfId="1365"/>
    <cellStyle name="표준 2 5 2 63" xfId="1366"/>
    <cellStyle name="표준 2 5 2 64" xfId="1367"/>
    <cellStyle name="표준 2 5 2 65" xfId="1368"/>
    <cellStyle name="표준 2 5 2 66" xfId="1369"/>
    <cellStyle name="표준 2 5 2 67" xfId="1370"/>
    <cellStyle name="표준 2 5 2 68" xfId="1371"/>
    <cellStyle name="표준 2 5 2 7" xfId="1372"/>
    <cellStyle name="표준 2 5 2 8" xfId="1373"/>
    <cellStyle name="표준 2 5 2 9" xfId="1374"/>
    <cellStyle name="표준 2 5 20" xfId="1375"/>
    <cellStyle name="표준 2 5 21" xfId="1376"/>
    <cellStyle name="표준 2 5 22" xfId="1377"/>
    <cellStyle name="표준 2 5 23" xfId="1378"/>
    <cellStyle name="표준 2 5 24" xfId="1379"/>
    <cellStyle name="표준 2 5 25" xfId="1380"/>
    <cellStyle name="표준 2 5 26" xfId="1381"/>
    <cellStyle name="표준 2 5 27" xfId="1382"/>
    <cellStyle name="표준 2 5 28" xfId="1383"/>
    <cellStyle name="표준 2 5 29" xfId="1384"/>
    <cellStyle name="표준 2 5 3" xfId="1385"/>
    <cellStyle name="표준 2 5 30" xfId="1386"/>
    <cellStyle name="표준 2 5 31" xfId="1387"/>
    <cellStyle name="표준 2 5 32" xfId="1388"/>
    <cellStyle name="표준 2 5 33" xfId="1389"/>
    <cellStyle name="표준 2 5 34" xfId="1390"/>
    <cellStyle name="표준 2 5 35" xfId="1391"/>
    <cellStyle name="표준 2 5 36" xfId="1392"/>
    <cellStyle name="표준 2 5 37" xfId="1393"/>
    <cellStyle name="표준 2 5 38" xfId="1394"/>
    <cellStyle name="표준 2 5 39" xfId="1395"/>
    <cellStyle name="표준 2 5 4" xfId="1396"/>
    <cellStyle name="표준 2 5 40" xfId="1397"/>
    <cellStyle name="표준 2 5 41" xfId="1398"/>
    <cellStyle name="표준 2 5 42" xfId="1399"/>
    <cellStyle name="표준 2 5 43" xfId="1400"/>
    <cellStyle name="표준 2 5 44" xfId="1401"/>
    <cellStyle name="표준 2 5 45" xfId="1402"/>
    <cellStyle name="표준 2 5 46" xfId="1403"/>
    <cellStyle name="표준 2 5 47" xfId="1404"/>
    <cellStyle name="표준 2 5 48" xfId="1405"/>
    <cellStyle name="표준 2 5 49" xfId="1406"/>
    <cellStyle name="표준 2 5 5" xfId="1407"/>
    <cellStyle name="표준 2 5 50" xfId="1408"/>
    <cellStyle name="표준 2 5 51" xfId="1409"/>
    <cellStyle name="표준 2 5 52" xfId="1410"/>
    <cellStyle name="표준 2 5 53" xfId="1411"/>
    <cellStyle name="표준 2 5 54" xfId="1412"/>
    <cellStyle name="표준 2 5 55" xfId="1413"/>
    <cellStyle name="표준 2 5 56" xfId="1414"/>
    <cellStyle name="표준 2 5 57" xfId="1415"/>
    <cellStyle name="표준 2 5 58" xfId="1416"/>
    <cellStyle name="표준 2 5 59" xfId="1417"/>
    <cellStyle name="표준 2 5 6" xfId="1418"/>
    <cellStyle name="표준 2 5 60" xfId="1419"/>
    <cellStyle name="표준 2 5 61" xfId="1420"/>
    <cellStyle name="표준 2 5 62" xfId="1421"/>
    <cellStyle name="표준 2 5 63" xfId="1422"/>
    <cellStyle name="표준 2 5 64" xfId="1423"/>
    <cellStyle name="표준 2 5 65" xfId="1424"/>
    <cellStyle name="표준 2 5 66" xfId="1425"/>
    <cellStyle name="표준 2 5 67" xfId="1426"/>
    <cellStyle name="표준 2 5 68" xfId="1427"/>
    <cellStyle name="표준 2 5 69" xfId="1428"/>
    <cellStyle name="표준 2 5 7" xfId="1429"/>
    <cellStyle name="표준 2 5 70" xfId="1430"/>
    <cellStyle name="표준 2 5 71" xfId="1431"/>
    <cellStyle name="표준 2 5 72" xfId="1432"/>
    <cellStyle name="표준 2 5 73" xfId="1433"/>
    <cellStyle name="표준 2 5 74" xfId="1434"/>
    <cellStyle name="표준 2 5 75" xfId="1435"/>
    <cellStyle name="표준 2 5 76" xfId="1436"/>
    <cellStyle name="표준 2 5 77" xfId="1437"/>
    <cellStyle name="표준 2 5 78" xfId="1438"/>
    <cellStyle name="표준 2 5 79" xfId="1439"/>
    <cellStyle name="표준 2 5 8" xfId="1440"/>
    <cellStyle name="표준 2 5 9" xfId="1441"/>
    <cellStyle name="표준 2 50" xfId="1442"/>
    <cellStyle name="표준 2 51" xfId="1443"/>
    <cellStyle name="표준 2 52" xfId="1444"/>
    <cellStyle name="표준 2 53" xfId="1445"/>
    <cellStyle name="표준 2 54" xfId="1446"/>
    <cellStyle name="표준 2 55" xfId="1447"/>
    <cellStyle name="표준 2 56" xfId="1448"/>
    <cellStyle name="표준 2 57" xfId="1449"/>
    <cellStyle name="표준 2 58" xfId="1450"/>
    <cellStyle name="표준 2 59" xfId="1451"/>
    <cellStyle name="표준 2 6" xfId="1452"/>
    <cellStyle name="표준 2 6 2" xfId="1453"/>
    <cellStyle name="표준 2 6 3" xfId="1454"/>
    <cellStyle name="표준 2 60" xfId="1455"/>
    <cellStyle name="표준 2 61" xfId="1456"/>
    <cellStyle name="표준 2 62" xfId="1457"/>
    <cellStyle name="표준 2 63" xfId="1458"/>
    <cellStyle name="표준 2 64" xfId="1459"/>
    <cellStyle name="표준 2 65" xfId="1460"/>
    <cellStyle name="표준 2 66" xfId="1461"/>
    <cellStyle name="표준 2 67" xfId="1462"/>
    <cellStyle name="표준 2 68" xfId="1463"/>
    <cellStyle name="표준 2 69" xfId="1464"/>
    <cellStyle name="표준 2 7" xfId="1465"/>
    <cellStyle name="표준 2 7 2" xfId="1466"/>
    <cellStyle name="표준 2 7 3" xfId="1467"/>
    <cellStyle name="표준 2 70" xfId="1468"/>
    <cellStyle name="표준 2 71" xfId="1469"/>
    <cellStyle name="표준 2 72" xfId="1470"/>
    <cellStyle name="표준 2 73" xfId="1471"/>
    <cellStyle name="표준 2 74" xfId="1472"/>
    <cellStyle name="표준 2 75" xfId="1473"/>
    <cellStyle name="표준 2 76" xfId="1474"/>
    <cellStyle name="표준 2 77" xfId="1475"/>
    <cellStyle name="표준 2 78" xfId="1476"/>
    <cellStyle name="표준 2 79" xfId="1477"/>
    <cellStyle name="표준 2 8" xfId="1478"/>
    <cellStyle name="표준 2 8 2" xfId="1479"/>
    <cellStyle name="표준 2 8 3" xfId="1480"/>
    <cellStyle name="표준 2 80" xfId="1481"/>
    <cellStyle name="표준 2 81" xfId="1482"/>
    <cellStyle name="표준 2 82" xfId="1483"/>
    <cellStyle name="표준 2 83" xfId="1484"/>
    <cellStyle name="표준 2 84" xfId="1485"/>
    <cellStyle name="표준 2 85" xfId="1486"/>
    <cellStyle name="표준 2 86" xfId="1487"/>
    <cellStyle name="표준 2 87" xfId="1488"/>
    <cellStyle name="표준 2 88" xfId="1489"/>
    <cellStyle name="표준 2 89" xfId="1490"/>
    <cellStyle name="표준 2 9" xfId="1491"/>
    <cellStyle name="표준 2 9 2" xfId="1492"/>
    <cellStyle name="표준 2 9 3" xfId="1493"/>
    <cellStyle name="표준 2 90" xfId="1494"/>
    <cellStyle name="표준 2 91" xfId="1495"/>
    <cellStyle name="표준 2 92" xfId="1496"/>
    <cellStyle name="표준 2 93" xfId="1497"/>
    <cellStyle name="표준 2 94" xfId="1498"/>
    <cellStyle name="표준 2 95" xfId="1499"/>
    <cellStyle name="표준 2 96" xfId="1500"/>
    <cellStyle name="표준 2 97" xfId="1501"/>
    <cellStyle name="표준 20" xfId="1502"/>
    <cellStyle name="표준 21" xfId="1503"/>
    <cellStyle name="표준 21 2" xfId="1504"/>
    <cellStyle name="표준 21 3" xfId="1505"/>
    <cellStyle name="표준 21 4" xfId="1506"/>
    <cellStyle name="표준 22" xfId="1507"/>
    <cellStyle name="표준 22 2" xfId="1508"/>
    <cellStyle name="표준 22 3" xfId="1509"/>
    <cellStyle name="표준 22 4" xfId="1510"/>
    <cellStyle name="표준 23" xfId="1511"/>
    <cellStyle name="표준 23 2" xfId="1512"/>
    <cellStyle name="표준 23 3" xfId="1513"/>
    <cellStyle name="표준 23 4" xfId="1514"/>
    <cellStyle name="표준 24" xfId="1515"/>
    <cellStyle name="표준 24 2" xfId="1516"/>
    <cellStyle name="표준 24 3" xfId="1517"/>
    <cellStyle name="표준 24 4" xfId="1518"/>
    <cellStyle name="표준 25" xfId="1519"/>
    <cellStyle name="표준 25 2" xfId="1520"/>
    <cellStyle name="표준 25 3" xfId="1521"/>
    <cellStyle name="표준 25 4" xfId="1522"/>
    <cellStyle name="표준 26" xfId="1523"/>
    <cellStyle name="표준 26 2" xfId="1524"/>
    <cellStyle name="표준 26 3" xfId="1525"/>
    <cellStyle name="표준 26 4" xfId="1526"/>
    <cellStyle name="표준 27" xfId="1527"/>
    <cellStyle name="표준 27 2" xfId="1528"/>
    <cellStyle name="표준 27 3" xfId="1529"/>
    <cellStyle name="표준 27 4" xfId="1530"/>
    <cellStyle name="표준 28" xfId="1531"/>
    <cellStyle name="표준 28 2" xfId="1532"/>
    <cellStyle name="표준 28 3" xfId="1533"/>
    <cellStyle name="표준 28 4" xfId="1534"/>
    <cellStyle name="표준 29" xfId="1535"/>
    <cellStyle name="표준 3" xfId="1536"/>
    <cellStyle name="표준 3 10" xfId="1537"/>
    <cellStyle name="표준 3 11" xfId="1538"/>
    <cellStyle name="표준 3 12" xfId="1539"/>
    <cellStyle name="표준 3 13" xfId="1540"/>
    <cellStyle name="표준 3 14" xfId="1541"/>
    <cellStyle name="표준 3 15" xfId="1542"/>
    <cellStyle name="표준 3 16" xfId="1543"/>
    <cellStyle name="표준 3 17" xfId="1544"/>
    <cellStyle name="표준 3 18" xfId="1545"/>
    <cellStyle name="표준 3 19" xfId="1546"/>
    <cellStyle name="표준 3 2" xfId="1547"/>
    <cellStyle name="표준 3 2 10" xfId="1548"/>
    <cellStyle name="표준 3 2 11" xfId="1549"/>
    <cellStyle name="표준 3 2 12" xfId="1550"/>
    <cellStyle name="표준 3 2 13" xfId="1551"/>
    <cellStyle name="표준 3 2 14" xfId="1552"/>
    <cellStyle name="표준 3 2 15" xfId="1553"/>
    <cellStyle name="표준 3 2 16" xfId="1554"/>
    <cellStyle name="표준 3 2 17" xfId="1555"/>
    <cellStyle name="표준 3 2 18" xfId="1556"/>
    <cellStyle name="표준 3 2 19" xfId="1557"/>
    <cellStyle name="표준 3 2 2" xfId="1558"/>
    <cellStyle name="표준 3 2 2 10" xfId="1559"/>
    <cellStyle name="표준 3 2 2 11" xfId="1560"/>
    <cellStyle name="표준 3 2 2 12" xfId="1561"/>
    <cellStyle name="표준 3 2 2 13" xfId="1562"/>
    <cellStyle name="표준 3 2 2 14" xfId="1563"/>
    <cellStyle name="표준 3 2 2 15" xfId="1564"/>
    <cellStyle name="표준 3 2 2 16" xfId="1565"/>
    <cellStyle name="표준 3 2 2 17" xfId="1566"/>
    <cellStyle name="표준 3 2 2 18" xfId="1567"/>
    <cellStyle name="표준 3 2 2 19" xfId="1568"/>
    <cellStyle name="표준 3 2 2 2" xfId="1569"/>
    <cellStyle name="표준 3 2 2 2 2" xfId="1570"/>
    <cellStyle name="표준 3 2 2 20" xfId="1571"/>
    <cellStyle name="표준 3 2 2 21" xfId="1572"/>
    <cellStyle name="표준 3 2 2 22" xfId="1573"/>
    <cellStyle name="표준 3 2 2 23" xfId="1574"/>
    <cellStyle name="표준 3 2 2 24" xfId="1575"/>
    <cellStyle name="표준 3 2 2 25" xfId="1576"/>
    <cellStyle name="표준 3 2 2 26" xfId="1577"/>
    <cellStyle name="표준 3 2 2 27" xfId="1578"/>
    <cellStyle name="표준 3 2 2 28" xfId="1579"/>
    <cellStyle name="표준 3 2 2 29" xfId="1580"/>
    <cellStyle name="표준 3 2 2 3" xfId="1581"/>
    <cellStyle name="표준 3 2 2 30" xfId="1582"/>
    <cellStyle name="표준 3 2 2 31" xfId="1583"/>
    <cellStyle name="표준 3 2 2 32" xfId="1584"/>
    <cellStyle name="표준 3 2 2 33" xfId="1585"/>
    <cellStyle name="표준 3 2 2 34" xfId="1586"/>
    <cellStyle name="표준 3 2 2 35" xfId="1587"/>
    <cellStyle name="표준 3 2 2 36" xfId="1588"/>
    <cellStyle name="표준 3 2 2 37" xfId="1589"/>
    <cellStyle name="표준 3 2 2 38" xfId="1590"/>
    <cellStyle name="표준 3 2 2 39" xfId="1591"/>
    <cellStyle name="표준 3 2 2 4" xfId="1592"/>
    <cellStyle name="표준 3 2 2 40" xfId="1593"/>
    <cellStyle name="표준 3 2 2 41" xfId="1594"/>
    <cellStyle name="표준 3 2 2 42" xfId="1595"/>
    <cellStyle name="표준 3 2 2 43" xfId="1596"/>
    <cellStyle name="표준 3 2 2 44" xfId="1597"/>
    <cellStyle name="표준 3 2 2 45" xfId="1598"/>
    <cellStyle name="표준 3 2 2 46" xfId="1599"/>
    <cellStyle name="표준 3 2 2 47" xfId="1600"/>
    <cellStyle name="표준 3 2 2 48" xfId="1601"/>
    <cellStyle name="표준 3 2 2 49" xfId="1602"/>
    <cellStyle name="표준 3 2 2 5" xfId="1603"/>
    <cellStyle name="표준 3 2 2 50" xfId="1604"/>
    <cellStyle name="표준 3 2 2 51" xfId="1605"/>
    <cellStyle name="표준 3 2 2 52" xfId="1606"/>
    <cellStyle name="표준 3 2 2 53" xfId="1607"/>
    <cellStyle name="표준 3 2 2 54" xfId="1608"/>
    <cellStyle name="표준 3 2 2 55" xfId="1609"/>
    <cellStyle name="표준 3 2 2 56" xfId="1610"/>
    <cellStyle name="표준 3 2 2 57" xfId="1611"/>
    <cellStyle name="표준 3 2 2 58" xfId="1612"/>
    <cellStyle name="표준 3 2 2 59" xfId="1613"/>
    <cellStyle name="표준 3 2 2 6" xfId="1614"/>
    <cellStyle name="표준 3 2 2 60" xfId="1615"/>
    <cellStyle name="표준 3 2 2 61" xfId="1616"/>
    <cellStyle name="표준 3 2 2 62" xfId="1617"/>
    <cellStyle name="표준 3 2 2 63" xfId="1618"/>
    <cellStyle name="표준 3 2 2 64" xfId="1619"/>
    <cellStyle name="표준 3 2 2 65" xfId="1620"/>
    <cellStyle name="표준 3 2 2 66" xfId="1621"/>
    <cellStyle name="표준 3 2 2 67" xfId="1622"/>
    <cellStyle name="표준 3 2 2 68" xfId="1623"/>
    <cellStyle name="표준 3 2 2 7" xfId="1624"/>
    <cellStyle name="표준 3 2 2 8" xfId="1625"/>
    <cellStyle name="표준 3 2 2 9" xfId="1626"/>
    <cellStyle name="표준 3 2 20" xfId="1627"/>
    <cellStyle name="표준 3 2 21" xfId="1628"/>
    <cellStyle name="표준 3 2 22" xfId="1629"/>
    <cellStyle name="표준 3 2 23" xfId="1630"/>
    <cellStyle name="표준 3 2 24" xfId="1631"/>
    <cellStyle name="표준 3 2 25" xfId="1632"/>
    <cellStyle name="표준 3 2 26" xfId="1633"/>
    <cellStyle name="표준 3 2 27" xfId="1634"/>
    <cellStyle name="표준 3 2 28" xfId="1635"/>
    <cellStyle name="표준 3 2 29" xfId="1636"/>
    <cellStyle name="표준 3 2 3" xfId="1637"/>
    <cellStyle name="표준 3 2 3 2" xfId="1638"/>
    <cellStyle name="표준 3 2 30" xfId="1639"/>
    <cellStyle name="표준 3 2 31" xfId="1640"/>
    <cellStyle name="표준 3 2 32" xfId="1641"/>
    <cellStyle name="표준 3 2 33" xfId="1642"/>
    <cellStyle name="표준 3 2 34" xfId="1643"/>
    <cellStyle name="표준 3 2 35" xfId="1644"/>
    <cellStyle name="표준 3 2 36" xfId="1645"/>
    <cellStyle name="표준 3 2 37" xfId="1646"/>
    <cellStyle name="표준 3 2 38" xfId="1647"/>
    <cellStyle name="표준 3 2 39" xfId="1648"/>
    <cellStyle name="표준 3 2 4" xfId="1649"/>
    <cellStyle name="표준 3 2 40" xfId="1650"/>
    <cellStyle name="표준 3 2 41" xfId="1651"/>
    <cellStyle name="표준 3 2 42" xfId="1652"/>
    <cellStyle name="표준 3 2 43" xfId="1653"/>
    <cellStyle name="표준 3 2 44" xfId="1654"/>
    <cellStyle name="표준 3 2 45" xfId="1655"/>
    <cellStyle name="표준 3 2 46" xfId="1656"/>
    <cellStyle name="표준 3 2 47" xfId="1657"/>
    <cellStyle name="표준 3 2 48" xfId="1658"/>
    <cellStyle name="표준 3 2 49" xfId="1659"/>
    <cellStyle name="표준 3 2 5" xfId="1660"/>
    <cellStyle name="표준 3 2 50" xfId="1661"/>
    <cellStyle name="표준 3 2 51" xfId="1662"/>
    <cellStyle name="표준 3 2 52" xfId="1663"/>
    <cellStyle name="표준 3 2 53" xfId="1664"/>
    <cellStyle name="표준 3 2 54" xfId="1665"/>
    <cellStyle name="표준 3 2 55" xfId="1666"/>
    <cellStyle name="표준 3 2 56" xfId="1667"/>
    <cellStyle name="표준 3 2 57" xfId="1668"/>
    <cellStyle name="표준 3 2 58" xfId="1669"/>
    <cellStyle name="표준 3 2 59" xfId="1670"/>
    <cellStyle name="표준 3 2 6" xfId="1671"/>
    <cellStyle name="표준 3 2 60" xfId="1672"/>
    <cellStyle name="표준 3 2 61" xfId="1673"/>
    <cellStyle name="표준 3 2 62" xfId="1674"/>
    <cellStyle name="표준 3 2 63" xfId="1675"/>
    <cellStyle name="표준 3 2 64" xfId="1676"/>
    <cellStyle name="표준 3 2 65" xfId="1677"/>
    <cellStyle name="표준 3 2 66" xfId="1678"/>
    <cellStyle name="표준 3 2 67" xfId="1679"/>
    <cellStyle name="표준 3 2 68" xfId="1680"/>
    <cellStyle name="표준 3 2 69" xfId="1681"/>
    <cellStyle name="표준 3 2 7" xfId="1682"/>
    <cellStyle name="표준 3 2 8" xfId="1683"/>
    <cellStyle name="표준 3 2 9" xfId="1684"/>
    <cellStyle name="표준 3 20" xfId="1685"/>
    <cellStyle name="표준 3 21" xfId="1686"/>
    <cellStyle name="표준 3 22" xfId="1687"/>
    <cellStyle name="표준 3 23" xfId="1688"/>
    <cellStyle name="표준 3 24" xfId="1689"/>
    <cellStyle name="표준 3 25" xfId="1690"/>
    <cellStyle name="표준 3 26" xfId="1691"/>
    <cellStyle name="표준 3 27" xfId="1692"/>
    <cellStyle name="표준 3 28" xfId="1693"/>
    <cellStyle name="표준 3 29" xfId="1694"/>
    <cellStyle name="표준 3 3" xfId="1695"/>
    <cellStyle name="표준 3 30" xfId="1696"/>
    <cellStyle name="표준 3 31" xfId="1697"/>
    <cellStyle name="표준 3 32" xfId="1698"/>
    <cellStyle name="표준 3 33" xfId="1699"/>
    <cellStyle name="표준 3 34" xfId="1700"/>
    <cellStyle name="표준 3 35" xfId="1701"/>
    <cellStyle name="표준 3 36" xfId="1702"/>
    <cellStyle name="표준 3 37" xfId="1703"/>
    <cellStyle name="표준 3 38" xfId="1704"/>
    <cellStyle name="표준 3 39" xfId="1705"/>
    <cellStyle name="표준 3 4" xfId="1706"/>
    <cellStyle name="표준 3 4 10" xfId="1707"/>
    <cellStyle name="표준 3 4 11" xfId="1708"/>
    <cellStyle name="표준 3 4 12" xfId="1709"/>
    <cellStyle name="표준 3 4 13" xfId="1710"/>
    <cellStyle name="표준 3 4 14" xfId="1711"/>
    <cellStyle name="표준 3 4 15" xfId="1712"/>
    <cellStyle name="표준 3 4 16" xfId="1713"/>
    <cellStyle name="표준 3 4 17" xfId="1714"/>
    <cellStyle name="표준 3 4 18" xfId="1715"/>
    <cellStyle name="표준 3 4 19" xfId="1716"/>
    <cellStyle name="표준 3 4 2" xfId="1717"/>
    <cellStyle name="표준 3 4 2 10" xfId="1718"/>
    <cellStyle name="표준 3 4 2 11" xfId="1719"/>
    <cellStyle name="표준 3 4 2 12" xfId="1720"/>
    <cellStyle name="표준 3 4 2 13" xfId="1721"/>
    <cellStyle name="표준 3 4 2 14" xfId="1722"/>
    <cellStyle name="표준 3 4 2 15" xfId="1723"/>
    <cellStyle name="표준 3 4 2 16" xfId="1724"/>
    <cellStyle name="표준 3 4 2 17" xfId="1725"/>
    <cellStyle name="표준 3 4 2 18" xfId="1726"/>
    <cellStyle name="표준 3 4 2 19" xfId="1727"/>
    <cellStyle name="표준 3 4 2 2" xfId="1728"/>
    <cellStyle name="표준 3 4 2 2 2" xfId="1729"/>
    <cellStyle name="표준 3 4 2 20" xfId="1730"/>
    <cellStyle name="표준 3 4 2 21" xfId="1731"/>
    <cellStyle name="표준 3 4 2 22" xfId="1732"/>
    <cellStyle name="표준 3 4 2 23" xfId="1733"/>
    <cellStyle name="표준 3 4 2 24" xfId="1734"/>
    <cellStyle name="표준 3 4 2 25" xfId="1735"/>
    <cellStyle name="표준 3 4 2 26" xfId="1736"/>
    <cellStyle name="표준 3 4 2 27" xfId="1737"/>
    <cellStyle name="표준 3 4 2 28" xfId="1738"/>
    <cellStyle name="표준 3 4 2 29" xfId="1739"/>
    <cellStyle name="표준 3 4 2 3" xfId="1740"/>
    <cellStyle name="표준 3 4 2 30" xfId="1741"/>
    <cellStyle name="표준 3 4 2 31" xfId="1742"/>
    <cellStyle name="표준 3 4 2 32" xfId="1743"/>
    <cellStyle name="표준 3 4 2 33" xfId="1744"/>
    <cellStyle name="표준 3 4 2 34" xfId="1745"/>
    <cellStyle name="표준 3 4 2 35" xfId="1746"/>
    <cellStyle name="표준 3 4 2 36" xfId="1747"/>
    <cellStyle name="표준 3 4 2 37" xfId="1748"/>
    <cellStyle name="표준 3 4 2 38" xfId="1749"/>
    <cellStyle name="표준 3 4 2 39" xfId="1750"/>
    <cellStyle name="표준 3 4 2 4" xfId="1751"/>
    <cellStyle name="표준 3 4 2 40" xfId="1752"/>
    <cellStyle name="표준 3 4 2 41" xfId="1753"/>
    <cellStyle name="표준 3 4 2 42" xfId="1754"/>
    <cellStyle name="표준 3 4 2 43" xfId="1755"/>
    <cellStyle name="표준 3 4 2 44" xfId="1756"/>
    <cellStyle name="표준 3 4 2 45" xfId="1757"/>
    <cellStyle name="표준 3 4 2 46" xfId="1758"/>
    <cellStyle name="표준 3 4 2 47" xfId="1759"/>
    <cellStyle name="표준 3 4 2 48" xfId="1760"/>
    <cellStyle name="표준 3 4 2 49" xfId="1761"/>
    <cellStyle name="표준 3 4 2 5" xfId="1762"/>
    <cellStyle name="표준 3 4 2 50" xfId="1763"/>
    <cellStyle name="표준 3 4 2 51" xfId="1764"/>
    <cellStyle name="표준 3 4 2 52" xfId="1765"/>
    <cellStyle name="표준 3 4 2 53" xfId="1766"/>
    <cellStyle name="표준 3 4 2 54" xfId="1767"/>
    <cellStyle name="표준 3 4 2 55" xfId="1768"/>
    <cellStyle name="표준 3 4 2 56" xfId="1769"/>
    <cellStyle name="표준 3 4 2 57" xfId="1770"/>
    <cellStyle name="표준 3 4 2 58" xfId="1771"/>
    <cellStyle name="표준 3 4 2 59" xfId="1772"/>
    <cellStyle name="표준 3 4 2 6" xfId="1773"/>
    <cellStyle name="표준 3 4 2 60" xfId="1774"/>
    <cellStyle name="표준 3 4 2 61" xfId="1775"/>
    <cellStyle name="표준 3 4 2 62" xfId="1776"/>
    <cellStyle name="표준 3 4 2 63" xfId="1777"/>
    <cellStyle name="표준 3 4 2 64" xfId="1778"/>
    <cellStyle name="표준 3 4 2 65" xfId="1779"/>
    <cellStyle name="표준 3 4 2 66" xfId="1780"/>
    <cellStyle name="표준 3 4 2 67" xfId="1781"/>
    <cellStyle name="표준 3 4 2 68" xfId="1782"/>
    <cellStyle name="표준 3 4 2 7" xfId="1783"/>
    <cellStyle name="표준 3 4 2 8" xfId="1784"/>
    <cellStyle name="표준 3 4 2 9" xfId="1785"/>
    <cellStyle name="표준 3 4 20" xfId="1786"/>
    <cellStyle name="표준 3 4 21" xfId="1787"/>
    <cellStyle name="표준 3 4 22" xfId="1788"/>
    <cellStyle name="표준 3 4 23" xfId="1789"/>
    <cellStyle name="표준 3 4 24" xfId="1790"/>
    <cellStyle name="표준 3 4 25" xfId="1791"/>
    <cellStyle name="표준 3 4 26" xfId="1792"/>
    <cellStyle name="표준 3 4 27" xfId="1793"/>
    <cellStyle name="표준 3 4 28" xfId="1794"/>
    <cellStyle name="표준 3 4 29" xfId="1795"/>
    <cellStyle name="표준 3 4 3" xfId="1796"/>
    <cellStyle name="표준 3 4 3 2" xfId="1797"/>
    <cellStyle name="표준 3 4 30" xfId="1798"/>
    <cellStyle name="표준 3 4 31" xfId="1799"/>
    <cellStyle name="표준 3 4 32" xfId="1800"/>
    <cellStyle name="표준 3 4 33" xfId="1801"/>
    <cellStyle name="표준 3 4 34" xfId="1802"/>
    <cellStyle name="표준 3 4 35" xfId="1803"/>
    <cellStyle name="표준 3 4 36" xfId="1804"/>
    <cellStyle name="표준 3 4 37" xfId="1805"/>
    <cellStyle name="표준 3 4 38" xfId="1806"/>
    <cellStyle name="표준 3 4 39" xfId="1807"/>
    <cellStyle name="표준 3 4 4" xfId="1808"/>
    <cellStyle name="표준 3 4 40" xfId="1809"/>
    <cellStyle name="표준 3 4 41" xfId="1810"/>
    <cellStyle name="표준 3 4 42" xfId="1811"/>
    <cellStyle name="표준 3 4 43" xfId="1812"/>
    <cellStyle name="표준 3 4 44" xfId="1813"/>
    <cellStyle name="표준 3 4 45" xfId="1814"/>
    <cellStyle name="표준 3 4 46" xfId="1815"/>
    <cellStyle name="표준 3 4 47" xfId="1816"/>
    <cellStyle name="표준 3 4 48" xfId="1817"/>
    <cellStyle name="표준 3 4 49" xfId="1818"/>
    <cellStyle name="표준 3 4 5" xfId="1819"/>
    <cellStyle name="표준 3 4 50" xfId="1820"/>
    <cellStyle name="표준 3 4 51" xfId="1821"/>
    <cellStyle name="표준 3 4 52" xfId="1822"/>
    <cellStyle name="표준 3 4 53" xfId="1823"/>
    <cellStyle name="표준 3 4 54" xfId="1824"/>
    <cellStyle name="표준 3 4 55" xfId="1825"/>
    <cellStyle name="표준 3 4 56" xfId="1826"/>
    <cellStyle name="표준 3 4 57" xfId="1827"/>
    <cellStyle name="표준 3 4 58" xfId="1828"/>
    <cellStyle name="표준 3 4 59" xfId="1829"/>
    <cellStyle name="표준 3 4 6" xfId="1830"/>
    <cellStyle name="표준 3 4 60" xfId="1831"/>
    <cellStyle name="표준 3 4 61" xfId="1832"/>
    <cellStyle name="표준 3 4 62" xfId="1833"/>
    <cellStyle name="표준 3 4 63" xfId="1834"/>
    <cellStyle name="표준 3 4 64" xfId="1835"/>
    <cellStyle name="표준 3 4 65" xfId="1836"/>
    <cellStyle name="표준 3 4 66" xfId="1837"/>
    <cellStyle name="표준 3 4 67" xfId="1838"/>
    <cellStyle name="표준 3 4 68" xfId="1839"/>
    <cellStyle name="표준 3 4 7" xfId="1840"/>
    <cellStyle name="표준 3 4 8" xfId="1841"/>
    <cellStyle name="표준 3 4 9" xfId="1842"/>
    <cellStyle name="표준 3 40" xfId="1843"/>
    <cellStyle name="표준 3 41" xfId="1844"/>
    <cellStyle name="표준 3 42" xfId="1845"/>
    <cellStyle name="표준 3 43" xfId="1846"/>
    <cellStyle name="표준 3 44" xfId="1847"/>
    <cellStyle name="표준 3 45" xfId="1848"/>
    <cellStyle name="표준 3 46" xfId="1849"/>
    <cellStyle name="표준 3 47" xfId="1850"/>
    <cellStyle name="표준 3 48" xfId="1851"/>
    <cellStyle name="표준 3 49" xfId="1852"/>
    <cellStyle name="표준 3 5" xfId="1853"/>
    <cellStyle name="표준 3 5 2" xfId="1854"/>
    <cellStyle name="표준 3 50" xfId="1855"/>
    <cellStyle name="표준 3 51" xfId="1856"/>
    <cellStyle name="표준 3 52" xfId="1857"/>
    <cellStyle name="표준 3 53" xfId="1858"/>
    <cellStyle name="표준 3 54" xfId="1859"/>
    <cellStyle name="표준 3 55" xfId="1860"/>
    <cellStyle name="표준 3 56" xfId="1861"/>
    <cellStyle name="표준 3 57" xfId="1862"/>
    <cellStyle name="표준 3 58" xfId="1863"/>
    <cellStyle name="표준 3 59" xfId="1864"/>
    <cellStyle name="표준 3 6" xfId="1865"/>
    <cellStyle name="표준 3 60" xfId="1866"/>
    <cellStyle name="표준 3 61" xfId="1867"/>
    <cellStyle name="표준 3 62" xfId="1868"/>
    <cellStyle name="표준 3 63" xfId="1869"/>
    <cellStyle name="표준 3 64" xfId="1870"/>
    <cellStyle name="표준 3 65" xfId="1871"/>
    <cellStyle name="표준 3 66" xfId="1872"/>
    <cellStyle name="표준 3 67" xfId="1873"/>
    <cellStyle name="표준 3 68" xfId="1874"/>
    <cellStyle name="표준 3 69" xfId="1875"/>
    <cellStyle name="표준 3 7" xfId="1876"/>
    <cellStyle name="표준 3 70" xfId="1877"/>
    <cellStyle name="표준 3 71" xfId="1878"/>
    <cellStyle name="표준 3 72" xfId="1879"/>
    <cellStyle name="표준 3 73" xfId="1880"/>
    <cellStyle name="표준 3 74" xfId="1881"/>
    <cellStyle name="표준 3 75" xfId="1882"/>
    <cellStyle name="표준 3 76" xfId="1883"/>
    <cellStyle name="표준 3 77" xfId="1884"/>
    <cellStyle name="표준 3 78" xfId="1885"/>
    <cellStyle name="표준 3 8" xfId="1886"/>
    <cellStyle name="표준 3 9" xfId="1887"/>
    <cellStyle name="표준 30" xfId="1888"/>
    <cellStyle name="표준 31" xfId="1889"/>
    <cellStyle name="표준 32" xfId="1890"/>
    <cellStyle name="표준 33" xfId="1891"/>
    <cellStyle name="표준 34" xfId="1892"/>
    <cellStyle name="표준 35" xfId="1893"/>
    <cellStyle name="표준 36" xfId="1894"/>
    <cellStyle name="표준 37" xfId="1895"/>
    <cellStyle name="표준 38" xfId="1896"/>
    <cellStyle name="표준 39" xfId="1897"/>
    <cellStyle name="표준 4" xfId="1898"/>
    <cellStyle name="표준 4 2" xfId="1899"/>
    <cellStyle name="표준 40" xfId="1900"/>
    <cellStyle name="표준 41" xfId="1901"/>
    <cellStyle name="표준 42" xfId="1902"/>
    <cellStyle name="표준 43" xfId="1903"/>
    <cellStyle name="표준 44" xfId="1904"/>
    <cellStyle name="표준 45" xfId="1905"/>
    <cellStyle name="표준 46" xfId="1906"/>
    <cellStyle name="표준 47" xfId="1907"/>
    <cellStyle name="표준 48" xfId="1908"/>
    <cellStyle name="표준 49" xfId="1909"/>
    <cellStyle name="표준 5" xfId="1910"/>
    <cellStyle name="표준 5 2" xfId="1911"/>
    <cellStyle name="표준 5 3" xfId="1912"/>
    <cellStyle name="표준 50" xfId="1913"/>
    <cellStyle name="표준 51" xfId="1914"/>
    <cellStyle name="표준 52" xfId="1915"/>
    <cellStyle name="표준 53" xfId="1916"/>
    <cellStyle name="표준 54" xfId="1917"/>
    <cellStyle name="표준 55" xfId="1918"/>
    <cellStyle name="표준 56" xfId="1919"/>
    <cellStyle name="표준 57" xfId="1920"/>
    <cellStyle name="표준 58" xfId="1921"/>
    <cellStyle name="표준 59" xfId="1922"/>
    <cellStyle name="표준 6" xfId="1923"/>
    <cellStyle name="표준 6 10" xfId="1924"/>
    <cellStyle name="표준 6 11" xfId="1925"/>
    <cellStyle name="표준 6 12" xfId="1926"/>
    <cellStyle name="표준 6 13" xfId="1927"/>
    <cellStyle name="표준 6 14" xfId="1928"/>
    <cellStyle name="표준 6 2" xfId="1929"/>
    <cellStyle name="표준 6 2 10" xfId="1930"/>
    <cellStyle name="표준 6 2 11" xfId="1931"/>
    <cellStyle name="표준 6 2 12" xfId="1932"/>
    <cellStyle name="표준 6 2 13" xfId="1933"/>
    <cellStyle name="표준 6 2 14" xfId="1934"/>
    <cellStyle name="표준 6 2 15" xfId="1935"/>
    <cellStyle name="표준 6 2 16" xfId="1936"/>
    <cellStyle name="표준 6 2 17" xfId="1937"/>
    <cellStyle name="표준 6 2 18" xfId="1938"/>
    <cellStyle name="표준 6 2 19" xfId="1939"/>
    <cellStyle name="표준 6 2 2" xfId="1940"/>
    <cellStyle name="표준 6 2 2 10" xfId="1941"/>
    <cellStyle name="표준 6 2 2 11" xfId="1942"/>
    <cellStyle name="표준 6 2 2 12" xfId="1943"/>
    <cellStyle name="표준 6 2 2 13" xfId="1944"/>
    <cellStyle name="표준 6 2 2 14" xfId="1945"/>
    <cellStyle name="표준 6 2 2 15" xfId="1946"/>
    <cellStyle name="표준 6 2 2 16" xfId="1947"/>
    <cellStyle name="표준 6 2 2 17" xfId="1948"/>
    <cellStyle name="표준 6 2 2 18" xfId="1949"/>
    <cellStyle name="표준 6 2 2 19" xfId="1950"/>
    <cellStyle name="표준 6 2 2 2" xfId="1951"/>
    <cellStyle name="표준 6 2 2 2 2" xfId="1952"/>
    <cellStyle name="표준 6 2 2 20" xfId="1953"/>
    <cellStyle name="표준 6 2 2 21" xfId="1954"/>
    <cellStyle name="표준 6 2 2 22" xfId="1955"/>
    <cellStyle name="표준 6 2 2 23" xfId="1956"/>
    <cellStyle name="표준 6 2 2 24" xfId="1957"/>
    <cellStyle name="표준 6 2 2 25" xfId="1958"/>
    <cellStyle name="표준 6 2 2 26" xfId="1959"/>
    <cellStyle name="표준 6 2 2 27" xfId="1960"/>
    <cellStyle name="표준 6 2 2 28" xfId="1961"/>
    <cellStyle name="표준 6 2 2 29" xfId="1962"/>
    <cellStyle name="표준 6 2 2 3" xfId="1963"/>
    <cellStyle name="표준 6 2 2 30" xfId="1964"/>
    <cellStyle name="표준 6 2 2 31" xfId="1965"/>
    <cellStyle name="표준 6 2 2 32" xfId="1966"/>
    <cellStyle name="표준 6 2 2 33" xfId="1967"/>
    <cellStyle name="표준 6 2 2 34" xfId="1968"/>
    <cellStyle name="표준 6 2 2 35" xfId="1969"/>
    <cellStyle name="표준 6 2 2 36" xfId="1970"/>
    <cellStyle name="표준 6 2 2 37" xfId="1971"/>
    <cellStyle name="표준 6 2 2 38" xfId="1972"/>
    <cellStyle name="표준 6 2 2 39" xfId="1973"/>
    <cellStyle name="표준 6 2 2 4" xfId="1974"/>
    <cellStyle name="표준 6 2 2 40" xfId="1975"/>
    <cellStyle name="표준 6 2 2 41" xfId="1976"/>
    <cellStyle name="표준 6 2 2 42" xfId="1977"/>
    <cellStyle name="표준 6 2 2 43" xfId="1978"/>
    <cellStyle name="표준 6 2 2 44" xfId="1979"/>
    <cellStyle name="표준 6 2 2 45" xfId="1980"/>
    <cellStyle name="표준 6 2 2 46" xfId="1981"/>
    <cellStyle name="표준 6 2 2 47" xfId="1982"/>
    <cellStyle name="표준 6 2 2 48" xfId="1983"/>
    <cellStyle name="표준 6 2 2 49" xfId="1984"/>
    <cellStyle name="표준 6 2 2 5" xfId="1985"/>
    <cellStyle name="표준 6 2 2 50" xfId="1986"/>
    <cellStyle name="표준 6 2 2 51" xfId="1987"/>
    <cellStyle name="표준 6 2 2 52" xfId="1988"/>
    <cellStyle name="표준 6 2 2 53" xfId="1989"/>
    <cellStyle name="표준 6 2 2 54" xfId="1990"/>
    <cellStyle name="표준 6 2 2 55" xfId="1991"/>
    <cellStyle name="표준 6 2 2 56" xfId="1992"/>
    <cellStyle name="표준 6 2 2 57" xfId="1993"/>
    <cellStyle name="표준 6 2 2 58" xfId="1994"/>
    <cellStyle name="표준 6 2 2 59" xfId="1995"/>
    <cellStyle name="표준 6 2 2 6" xfId="1996"/>
    <cellStyle name="표준 6 2 2 60" xfId="1997"/>
    <cellStyle name="표준 6 2 2 61" xfId="1998"/>
    <cellStyle name="표준 6 2 2 62" xfId="1999"/>
    <cellStyle name="표준 6 2 2 63" xfId="2000"/>
    <cellStyle name="표준 6 2 2 64" xfId="2001"/>
    <cellStyle name="표준 6 2 2 65" xfId="2002"/>
    <cellStyle name="표준 6 2 2 66" xfId="2003"/>
    <cellStyle name="표준 6 2 2 67" xfId="2004"/>
    <cellStyle name="표준 6 2 2 68" xfId="2005"/>
    <cellStyle name="표준 6 2 2 7" xfId="2006"/>
    <cellStyle name="표준 6 2 2 8" xfId="2007"/>
    <cellStyle name="표준 6 2 2 9" xfId="2008"/>
    <cellStyle name="표준 6 2 20" xfId="2009"/>
    <cellStyle name="표준 6 2 21" xfId="2010"/>
    <cellStyle name="표준 6 2 22" xfId="2011"/>
    <cellStyle name="표준 6 2 23" xfId="2012"/>
    <cellStyle name="표준 6 2 24" xfId="2013"/>
    <cellStyle name="표준 6 2 25" xfId="2014"/>
    <cellStyle name="표준 6 2 26" xfId="2015"/>
    <cellStyle name="표준 6 2 27" xfId="2016"/>
    <cellStyle name="표준 6 2 28" xfId="2017"/>
    <cellStyle name="표준 6 2 29" xfId="2018"/>
    <cellStyle name="표준 6 2 3" xfId="2019"/>
    <cellStyle name="표준 6 2 3 2" xfId="2020"/>
    <cellStyle name="표준 6 2 30" xfId="2021"/>
    <cellStyle name="표준 6 2 31" xfId="2022"/>
    <cellStyle name="표준 6 2 32" xfId="2023"/>
    <cellStyle name="표준 6 2 33" xfId="2024"/>
    <cellStyle name="표준 6 2 34" xfId="2025"/>
    <cellStyle name="표준 6 2 35" xfId="2026"/>
    <cellStyle name="표준 6 2 36" xfId="2027"/>
    <cellStyle name="표준 6 2 37" xfId="2028"/>
    <cellStyle name="표준 6 2 38" xfId="2029"/>
    <cellStyle name="표준 6 2 39" xfId="2030"/>
    <cellStyle name="표준 6 2 4" xfId="2031"/>
    <cellStyle name="표준 6 2 40" xfId="2032"/>
    <cellStyle name="표준 6 2 41" xfId="2033"/>
    <cellStyle name="표준 6 2 42" xfId="2034"/>
    <cellStyle name="표준 6 2 43" xfId="2035"/>
    <cellStyle name="표준 6 2 44" xfId="2036"/>
    <cellStyle name="표준 6 2 45" xfId="2037"/>
    <cellStyle name="표준 6 2 46" xfId="2038"/>
    <cellStyle name="표준 6 2 47" xfId="2039"/>
    <cellStyle name="표준 6 2 48" xfId="2040"/>
    <cellStyle name="표준 6 2 49" xfId="2041"/>
    <cellStyle name="표준 6 2 5" xfId="2042"/>
    <cellStyle name="표준 6 2 50" xfId="2043"/>
    <cellStyle name="표준 6 2 51" xfId="2044"/>
    <cellStyle name="표준 6 2 52" xfId="2045"/>
    <cellStyle name="표준 6 2 53" xfId="2046"/>
    <cellStyle name="표준 6 2 54" xfId="2047"/>
    <cellStyle name="표준 6 2 55" xfId="2048"/>
    <cellStyle name="표준 6 2 56" xfId="2049"/>
    <cellStyle name="표준 6 2 57" xfId="2050"/>
    <cellStyle name="표준 6 2 58" xfId="2051"/>
    <cellStyle name="표준 6 2 59" xfId="2052"/>
    <cellStyle name="표준 6 2 6" xfId="2053"/>
    <cellStyle name="표준 6 2 60" xfId="2054"/>
    <cellStyle name="표준 6 2 61" xfId="2055"/>
    <cellStyle name="표준 6 2 62" xfId="2056"/>
    <cellStyle name="표준 6 2 63" xfId="2057"/>
    <cellStyle name="표준 6 2 64" xfId="2058"/>
    <cellStyle name="표준 6 2 65" xfId="2059"/>
    <cellStyle name="표준 6 2 66" xfId="2060"/>
    <cellStyle name="표준 6 2 67" xfId="2061"/>
    <cellStyle name="표준 6 2 68" xfId="2062"/>
    <cellStyle name="표준 6 2 69" xfId="2063"/>
    <cellStyle name="표준 6 2 7" xfId="2064"/>
    <cellStyle name="표준 6 2 8" xfId="2065"/>
    <cellStyle name="표준 6 2 9" xfId="2066"/>
    <cellStyle name="표준 6 3" xfId="2067"/>
    <cellStyle name="표준 6 3 2" xfId="2068"/>
    <cellStyle name="표준 6 3 3" xfId="2069"/>
    <cellStyle name="표준 6 4" xfId="2070"/>
    <cellStyle name="표준 6 5" xfId="2071"/>
    <cellStyle name="표준 6 6" xfId="2072"/>
    <cellStyle name="표준 6 7" xfId="2073"/>
    <cellStyle name="표준 6 8" xfId="2074"/>
    <cellStyle name="표준 6 9" xfId="2075"/>
    <cellStyle name="표준 60" xfId="2076"/>
    <cellStyle name="표준 61" xfId="2077"/>
    <cellStyle name="표준 62" xfId="2078"/>
    <cellStyle name="표준 63" xfId="2079"/>
    <cellStyle name="표준 64" xfId="2080"/>
    <cellStyle name="표준 65" xfId="2081"/>
    <cellStyle name="표준 66" xfId="2082"/>
    <cellStyle name="표준 67" xfId="2083"/>
    <cellStyle name="표준 68" xfId="2084"/>
    <cellStyle name="표준 69" xfId="2085"/>
    <cellStyle name="표준 7" xfId="2086"/>
    <cellStyle name="표준 7 10" xfId="2087"/>
    <cellStyle name="표준 7 11" xfId="2088"/>
    <cellStyle name="표준 7 12" xfId="2089"/>
    <cellStyle name="표준 7 13" xfId="2090"/>
    <cellStyle name="표준 7 14" xfId="2091"/>
    <cellStyle name="표준 7 14 2" xfId="2092"/>
    <cellStyle name="표준 7 15" xfId="2093"/>
    <cellStyle name="표준 7 16" xfId="2094"/>
    <cellStyle name="표준 7 17" xfId="2095"/>
    <cellStyle name="표준 7 18" xfId="2096"/>
    <cellStyle name="표준 7 19" xfId="2097"/>
    <cellStyle name="표준 7 2" xfId="2098"/>
    <cellStyle name="표준 7 2 10" xfId="2099"/>
    <cellStyle name="표준 7 2 11" xfId="2100"/>
    <cellStyle name="표준 7 2 12" xfId="2101"/>
    <cellStyle name="표준 7 2 13" xfId="2102"/>
    <cellStyle name="표준 7 2 14" xfId="2103"/>
    <cellStyle name="표준 7 2 15" xfId="2104"/>
    <cellStyle name="표준 7 2 16" xfId="2105"/>
    <cellStyle name="표준 7 2 17" xfId="2106"/>
    <cellStyle name="표준 7 2 18" xfId="2107"/>
    <cellStyle name="표준 7 2 19" xfId="2108"/>
    <cellStyle name="표준 7 2 2" xfId="2109"/>
    <cellStyle name="표준 7 2 2 10" xfId="2110"/>
    <cellStyle name="표준 7 2 2 11" xfId="2111"/>
    <cellStyle name="표준 7 2 2 12" xfId="2112"/>
    <cellStyle name="표준 7 2 2 13" xfId="2113"/>
    <cellStyle name="표준 7 2 2 14" xfId="2114"/>
    <cellStyle name="표준 7 2 2 15" xfId="2115"/>
    <cellStyle name="표준 7 2 2 16" xfId="2116"/>
    <cellStyle name="표준 7 2 2 17" xfId="2117"/>
    <cellStyle name="표준 7 2 2 18" xfId="2118"/>
    <cellStyle name="표준 7 2 2 19" xfId="2119"/>
    <cellStyle name="표준 7 2 2 2" xfId="2120"/>
    <cellStyle name="표준 7 2 2 2 2" xfId="2121"/>
    <cellStyle name="표준 7 2 2 20" xfId="2122"/>
    <cellStyle name="표준 7 2 2 21" xfId="2123"/>
    <cellStyle name="표준 7 2 2 22" xfId="2124"/>
    <cellStyle name="표준 7 2 2 23" xfId="2125"/>
    <cellStyle name="표준 7 2 2 24" xfId="2126"/>
    <cellStyle name="표준 7 2 2 25" xfId="2127"/>
    <cellStyle name="표준 7 2 2 26" xfId="2128"/>
    <cellStyle name="표준 7 2 2 27" xfId="2129"/>
    <cellStyle name="표준 7 2 2 28" xfId="2130"/>
    <cellStyle name="표준 7 2 2 29" xfId="2131"/>
    <cellStyle name="표준 7 2 2 3" xfId="2132"/>
    <cellStyle name="표준 7 2 2 30" xfId="2133"/>
    <cellStyle name="표준 7 2 2 31" xfId="2134"/>
    <cellStyle name="표준 7 2 2 32" xfId="2135"/>
    <cellStyle name="표준 7 2 2 33" xfId="2136"/>
    <cellStyle name="표준 7 2 2 34" xfId="2137"/>
    <cellStyle name="표준 7 2 2 35" xfId="2138"/>
    <cellStyle name="표준 7 2 2 36" xfId="2139"/>
    <cellStyle name="표준 7 2 2 37" xfId="2140"/>
    <cellStyle name="표준 7 2 2 38" xfId="2141"/>
    <cellStyle name="표준 7 2 2 39" xfId="2142"/>
    <cellStyle name="표준 7 2 2 4" xfId="2143"/>
    <cellStyle name="표준 7 2 2 40" xfId="2144"/>
    <cellStyle name="표준 7 2 2 41" xfId="2145"/>
    <cellStyle name="표준 7 2 2 42" xfId="2146"/>
    <cellStyle name="표준 7 2 2 43" xfId="2147"/>
    <cellStyle name="표준 7 2 2 44" xfId="2148"/>
    <cellStyle name="표준 7 2 2 45" xfId="2149"/>
    <cellStyle name="표준 7 2 2 46" xfId="2150"/>
    <cellStyle name="표준 7 2 2 47" xfId="2151"/>
    <cellStyle name="표준 7 2 2 48" xfId="2152"/>
    <cellStyle name="표준 7 2 2 49" xfId="2153"/>
    <cellStyle name="표준 7 2 2 5" xfId="2154"/>
    <cellStyle name="표준 7 2 2 50" xfId="2155"/>
    <cellStyle name="표준 7 2 2 51" xfId="2156"/>
    <cellStyle name="표준 7 2 2 52" xfId="2157"/>
    <cellStyle name="표준 7 2 2 53" xfId="2158"/>
    <cellStyle name="표준 7 2 2 54" xfId="2159"/>
    <cellStyle name="표준 7 2 2 55" xfId="2160"/>
    <cellStyle name="표준 7 2 2 56" xfId="2161"/>
    <cellStyle name="표준 7 2 2 57" xfId="2162"/>
    <cellStyle name="표준 7 2 2 58" xfId="2163"/>
    <cellStyle name="표준 7 2 2 59" xfId="2164"/>
    <cellStyle name="표준 7 2 2 6" xfId="2165"/>
    <cellStyle name="표준 7 2 2 60" xfId="2166"/>
    <cellStyle name="표준 7 2 2 61" xfId="2167"/>
    <cellStyle name="표준 7 2 2 62" xfId="2168"/>
    <cellStyle name="표준 7 2 2 63" xfId="2169"/>
    <cellStyle name="표준 7 2 2 64" xfId="2170"/>
    <cellStyle name="표준 7 2 2 65" xfId="2171"/>
    <cellStyle name="표준 7 2 2 66" xfId="2172"/>
    <cellStyle name="표준 7 2 2 67" xfId="2173"/>
    <cellStyle name="표준 7 2 2 68" xfId="2174"/>
    <cellStyle name="표준 7 2 2 7" xfId="2175"/>
    <cellStyle name="표준 7 2 2 8" xfId="2176"/>
    <cellStyle name="표준 7 2 2 9" xfId="2177"/>
    <cellStyle name="표준 7 2 20" xfId="2178"/>
    <cellStyle name="표준 7 2 21" xfId="2179"/>
    <cellStyle name="표준 7 2 22" xfId="2180"/>
    <cellStyle name="표준 7 2 23" xfId="2181"/>
    <cellStyle name="표준 7 2 24" xfId="2182"/>
    <cellStyle name="표준 7 2 25" xfId="2183"/>
    <cellStyle name="표준 7 2 26" xfId="2184"/>
    <cellStyle name="표준 7 2 27" xfId="2185"/>
    <cellStyle name="표준 7 2 28" xfId="2186"/>
    <cellStyle name="표준 7 2 29" xfId="2187"/>
    <cellStyle name="표준 7 2 3" xfId="2188"/>
    <cellStyle name="표준 7 2 3 2" xfId="2189"/>
    <cellStyle name="표준 7 2 30" xfId="2190"/>
    <cellStyle name="표준 7 2 31" xfId="2191"/>
    <cellStyle name="표준 7 2 32" xfId="2192"/>
    <cellStyle name="표준 7 2 33" xfId="2193"/>
    <cellStyle name="표준 7 2 34" xfId="2194"/>
    <cellStyle name="표준 7 2 35" xfId="2195"/>
    <cellStyle name="표준 7 2 36" xfId="2196"/>
    <cellStyle name="표준 7 2 37" xfId="2197"/>
    <cellStyle name="표준 7 2 38" xfId="2198"/>
    <cellStyle name="표준 7 2 39" xfId="2199"/>
    <cellStyle name="표준 7 2 4" xfId="2200"/>
    <cellStyle name="표준 7 2 40" xfId="2201"/>
    <cellStyle name="표준 7 2 41" xfId="2202"/>
    <cellStyle name="표준 7 2 42" xfId="2203"/>
    <cellStyle name="표준 7 2 43" xfId="2204"/>
    <cellStyle name="표준 7 2 44" xfId="2205"/>
    <cellStyle name="표준 7 2 45" xfId="2206"/>
    <cellStyle name="표준 7 2 46" xfId="2207"/>
    <cellStyle name="표준 7 2 47" xfId="2208"/>
    <cellStyle name="표준 7 2 48" xfId="2209"/>
    <cellStyle name="표준 7 2 49" xfId="2210"/>
    <cellStyle name="표준 7 2 5" xfId="2211"/>
    <cellStyle name="표준 7 2 50" xfId="2212"/>
    <cellStyle name="표준 7 2 51" xfId="2213"/>
    <cellStyle name="표준 7 2 52" xfId="2214"/>
    <cellStyle name="표준 7 2 53" xfId="2215"/>
    <cellStyle name="표준 7 2 54" xfId="2216"/>
    <cellStyle name="표준 7 2 55" xfId="2217"/>
    <cellStyle name="표준 7 2 56" xfId="2218"/>
    <cellStyle name="표준 7 2 57" xfId="2219"/>
    <cellStyle name="표준 7 2 58" xfId="2220"/>
    <cellStyle name="표준 7 2 59" xfId="2221"/>
    <cellStyle name="표준 7 2 6" xfId="2222"/>
    <cellStyle name="표준 7 2 60" xfId="2223"/>
    <cellStyle name="표준 7 2 61" xfId="2224"/>
    <cellStyle name="표준 7 2 62" xfId="2225"/>
    <cellStyle name="표준 7 2 63" xfId="2226"/>
    <cellStyle name="표준 7 2 64" xfId="2227"/>
    <cellStyle name="표준 7 2 65" xfId="2228"/>
    <cellStyle name="표준 7 2 66" xfId="2229"/>
    <cellStyle name="표준 7 2 67" xfId="2230"/>
    <cellStyle name="표준 7 2 68" xfId="2231"/>
    <cellStyle name="표준 7 2 69" xfId="2232"/>
    <cellStyle name="표준 7 2 7" xfId="2233"/>
    <cellStyle name="표준 7 2 8" xfId="2234"/>
    <cellStyle name="표준 7 2 9" xfId="2235"/>
    <cellStyle name="표준 7 20" xfId="2236"/>
    <cellStyle name="표준 7 21" xfId="2237"/>
    <cellStyle name="표준 7 22" xfId="2238"/>
    <cellStyle name="표준 7 23" xfId="2239"/>
    <cellStyle name="표준 7 24" xfId="2240"/>
    <cellStyle name="표준 7 25" xfId="2241"/>
    <cellStyle name="표준 7 26" xfId="2242"/>
    <cellStyle name="표준 7 27" xfId="2243"/>
    <cellStyle name="표준 7 28" xfId="2244"/>
    <cellStyle name="표준 7 29" xfId="2245"/>
    <cellStyle name="표준 7 3" xfId="2246"/>
    <cellStyle name="표준 7 30" xfId="2247"/>
    <cellStyle name="표준 7 31" xfId="2248"/>
    <cellStyle name="표준 7 32" xfId="2249"/>
    <cellStyle name="표준 7 33" xfId="2250"/>
    <cellStyle name="표준 7 34" xfId="2251"/>
    <cellStyle name="표준 7 35" xfId="2252"/>
    <cellStyle name="표준 7 36" xfId="2253"/>
    <cellStyle name="표준 7 37" xfId="2254"/>
    <cellStyle name="표준 7 38" xfId="2255"/>
    <cellStyle name="표준 7 39" xfId="2256"/>
    <cellStyle name="표준 7 4" xfId="2257"/>
    <cellStyle name="표준 7 40" xfId="2258"/>
    <cellStyle name="표준 7 41" xfId="2259"/>
    <cellStyle name="표준 7 42" xfId="2260"/>
    <cellStyle name="표준 7 43" xfId="2261"/>
    <cellStyle name="표준 7 44" xfId="2262"/>
    <cellStyle name="표준 7 45" xfId="2263"/>
    <cellStyle name="표준 7 46" xfId="2264"/>
    <cellStyle name="표준 7 47" xfId="2265"/>
    <cellStyle name="표준 7 48" xfId="2266"/>
    <cellStyle name="표준 7 49" xfId="2267"/>
    <cellStyle name="표준 7 5" xfId="2268"/>
    <cellStyle name="표준 7 50" xfId="2269"/>
    <cellStyle name="표준 7 51" xfId="2270"/>
    <cellStyle name="표준 7 52" xfId="2271"/>
    <cellStyle name="표준 7 53" xfId="2272"/>
    <cellStyle name="표준 7 54" xfId="2273"/>
    <cellStyle name="표준 7 55" xfId="2274"/>
    <cellStyle name="표준 7 56" xfId="2275"/>
    <cellStyle name="표준 7 57" xfId="2276"/>
    <cellStyle name="표준 7 58" xfId="2277"/>
    <cellStyle name="표준 7 59" xfId="2278"/>
    <cellStyle name="표준 7 6" xfId="2279"/>
    <cellStyle name="표준 7 60" xfId="2280"/>
    <cellStyle name="표준 7 61" xfId="2281"/>
    <cellStyle name="표준 7 62" xfId="2282"/>
    <cellStyle name="표준 7 63" xfId="2283"/>
    <cellStyle name="표준 7 64" xfId="2284"/>
    <cellStyle name="표준 7 65" xfId="2285"/>
    <cellStyle name="표준 7 66" xfId="2286"/>
    <cellStyle name="표준 7 67" xfId="2287"/>
    <cellStyle name="표준 7 68" xfId="2288"/>
    <cellStyle name="표준 7 69" xfId="2289"/>
    <cellStyle name="표준 7 7" xfId="2290"/>
    <cellStyle name="표준 7 70" xfId="2291"/>
    <cellStyle name="표준 7 71" xfId="2292"/>
    <cellStyle name="표준 7 72" xfId="2293"/>
    <cellStyle name="표준 7 73" xfId="2294"/>
    <cellStyle name="표준 7 8" xfId="2295"/>
    <cellStyle name="표준 7 9" xfId="2296"/>
    <cellStyle name="표준 70" xfId="2297"/>
    <cellStyle name="표준 71" xfId="2298"/>
    <cellStyle name="표준 72" xfId="2299"/>
    <cellStyle name="표준 73" xfId="2300"/>
    <cellStyle name="표준 74" xfId="2301"/>
    <cellStyle name="표준 75" xfId="2302"/>
    <cellStyle name="표준 76" xfId="2303"/>
    <cellStyle name="표준 77" xfId="2304"/>
    <cellStyle name="표준 78" xfId="2305"/>
    <cellStyle name="표준 79" xfId="2306"/>
    <cellStyle name="표준 8" xfId="2307"/>
    <cellStyle name="표준 8 2" xfId="2308"/>
    <cellStyle name="표준 8 2 10" xfId="2309"/>
    <cellStyle name="표준 8 2 11" xfId="2310"/>
    <cellStyle name="표준 8 2 12" xfId="2311"/>
    <cellStyle name="표준 8 2 13" xfId="2312"/>
    <cellStyle name="표준 8 2 14" xfId="2313"/>
    <cellStyle name="표준 8 2 15" xfId="2314"/>
    <cellStyle name="표준 8 2 16" xfId="2315"/>
    <cellStyle name="표준 8 2 17" xfId="2316"/>
    <cellStyle name="표준 8 2 18" xfId="2317"/>
    <cellStyle name="표준 8 2 19" xfId="2318"/>
    <cellStyle name="표준 8 2 2" xfId="2319"/>
    <cellStyle name="표준 8 2 2 10" xfId="2320"/>
    <cellStyle name="표준 8 2 2 11" xfId="2321"/>
    <cellStyle name="표준 8 2 2 12" xfId="2322"/>
    <cellStyle name="표준 8 2 2 13" xfId="2323"/>
    <cellStyle name="표준 8 2 2 14" xfId="2324"/>
    <cellStyle name="표준 8 2 2 15" xfId="2325"/>
    <cellStyle name="표준 8 2 2 16" xfId="2326"/>
    <cellStyle name="표준 8 2 2 17" xfId="2327"/>
    <cellStyle name="표준 8 2 2 18" xfId="2328"/>
    <cellStyle name="표준 8 2 2 19" xfId="2329"/>
    <cellStyle name="표준 8 2 2 2" xfId="2330"/>
    <cellStyle name="표준 8 2 2 2 2" xfId="2331"/>
    <cellStyle name="표준 8 2 2 20" xfId="2332"/>
    <cellStyle name="표준 8 2 2 21" xfId="2333"/>
    <cellStyle name="표준 8 2 2 22" xfId="2334"/>
    <cellStyle name="표준 8 2 2 23" xfId="2335"/>
    <cellStyle name="표준 8 2 2 24" xfId="2336"/>
    <cellStyle name="표준 8 2 2 25" xfId="2337"/>
    <cellStyle name="표준 8 2 2 26" xfId="2338"/>
    <cellStyle name="표준 8 2 2 27" xfId="2339"/>
    <cellStyle name="표준 8 2 2 28" xfId="2340"/>
    <cellStyle name="표준 8 2 2 29" xfId="2341"/>
    <cellStyle name="표준 8 2 2 3" xfId="2342"/>
    <cellStyle name="표준 8 2 2 30" xfId="2343"/>
    <cellStyle name="표준 8 2 2 31" xfId="2344"/>
    <cellStyle name="표준 8 2 2 32" xfId="2345"/>
    <cellStyle name="표준 8 2 2 33" xfId="2346"/>
    <cellStyle name="표준 8 2 2 34" xfId="2347"/>
    <cellStyle name="표준 8 2 2 35" xfId="2348"/>
    <cellStyle name="표준 8 2 2 36" xfId="2349"/>
    <cellStyle name="표준 8 2 2 37" xfId="2350"/>
    <cellStyle name="표준 8 2 2 38" xfId="2351"/>
    <cellStyle name="표준 8 2 2 39" xfId="2352"/>
    <cellStyle name="표준 8 2 2 4" xfId="2353"/>
    <cellStyle name="표준 8 2 2 40" xfId="2354"/>
    <cellStyle name="표준 8 2 2 41" xfId="2355"/>
    <cellStyle name="표준 8 2 2 42" xfId="2356"/>
    <cellStyle name="표준 8 2 2 43" xfId="2357"/>
    <cellStyle name="표준 8 2 2 44" xfId="2358"/>
    <cellStyle name="표준 8 2 2 45" xfId="2359"/>
    <cellStyle name="표준 8 2 2 46" xfId="2360"/>
    <cellStyle name="표준 8 2 2 47" xfId="2361"/>
    <cellStyle name="표준 8 2 2 48" xfId="2362"/>
    <cellStyle name="표준 8 2 2 49" xfId="2363"/>
    <cellStyle name="표준 8 2 2 5" xfId="2364"/>
    <cellStyle name="표준 8 2 2 50" xfId="2365"/>
    <cellStyle name="표준 8 2 2 51" xfId="2366"/>
    <cellStyle name="표준 8 2 2 52" xfId="2367"/>
    <cellStyle name="표준 8 2 2 53" xfId="2368"/>
    <cellStyle name="표준 8 2 2 54" xfId="2369"/>
    <cellStyle name="표준 8 2 2 55" xfId="2370"/>
    <cellStyle name="표준 8 2 2 56" xfId="2371"/>
    <cellStyle name="표준 8 2 2 57" xfId="2372"/>
    <cellStyle name="표준 8 2 2 58" xfId="2373"/>
    <cellStyle name="표준 8 2 2 59" xfId="2374"/>
    <cellStyle name="표준 8 2 2 6" xfId="2375"/>
    <cellStyle name="표준 8 2 2 60" xfId="2376"/>
    <cellStyle name="표준 8 2 2 61" xfId="2377"/>
    <cellStyle name="표준 8 2 2 62" xfId="2378"/>
    <cellStyle name="표준 8 2 2 63" xfId="2379"/>
    <cellStyle name="표준 8 2 2 64" xfId="2380"/>
    <cellStyle name="표준 8 2 2 65" xfId="2381"/>
    <cellStyle name="표준 8 2 2 66" xfId="2382"/>
    <cellStyle name="표준 8 2 2 67" xfId="2383"/>
    <cellStyle name="표준 8 2 2 68" xfId="2384"/>
    <cellStyle name="표준 8 2 2 7" xfId="2385"/>
    <cellStyle name="표준 8 2 2 8" xfId="2386"/>
    <cellStyle name="표준 8 2 2 9" xfId="2387"/>
    <cellStyle name="표준 8 2 20" xfId="2388"/>
    <cellStyle name="표준 8 2 21" xfId="2389"/>
    <cellStyle name="표준 8 2 22" xfId="2390"/>
    <cellStyle name="표준 8 2 23" xfId="2391"/>
    <cellStyle name="표준 8 2 24" xfId="2392"/>
    <cellStyle name="표준 8 2 25" xfId="2393"/>
    <cellStyle name="표준 8 2 26" xfId="2394"/>
    <cellStyle name="표준 8 2 27" xfId="2395"/>
    <cellStyle name="표준 8 2 28" xfId="2396"/>
    <cellStyle name="표준 8 2 29" xfId="2397"/>
    <cellStyle name="표준 8 2 3" xfId="2398"/>
    <cellStyle name="표준 8 2 3 2" xfId="2399"/>
    <cellStyle name="표준 8 2 30" xfId="2400"/>
    <cellStyle name="표준 8 2 31" xfId="2401"/>
    <cellStyle name="표준 8 2 32" xfId="2402"/>
    <cellStyle name="표준 8 2 33" xfId="2403"/>
    <cellStyle name="표준 8 2 34" xfId="2404"/>
    <cellStyle name="표준 8 2 35" xfId="2405"/>
    <cellStyle name="표준 8 2 36" xfId="2406"/>
    <cellStyle name="표준 8 2 37" xfId="2407"/>
    <cellStyle name="표준 8 2 38" xfId="2408"/>
    <cellStyle name="표준 8 2 39" xfId="2409"/>
    <cellStyle name="표준 8 2 4" xfId="2410"/>
    <cellStyle name="표준 8 2 40" xfId="2411"/>
    <cellStyle name="표준 8 2 41" xfId="2412"/>
    <cellStyle name="표준 8 2 42" xfId="2413"/>
    <cellStyle name="표준 8 2 43" xfId="2414"/>
    <cellStyle name="표준 8 2 44" xfId="2415"/>
    <cellStyle name="표준 8 2 45" xfId="2416"/>
    <cellStyle name="표준 8 2 46" xfId="2417"/>
    <cellStyle name="표준 8 2 47" xfId="2418"/>
    <cellStyle name="표준 8 2 48" xfId="2419"/>
    <cellStyle name="표준 8 2 49" xfId="2420"/>
    <cellStyle name="표준 8 2 5" xfId="2421"/>
    <cellStyle name="표준 8 2 50" xfId="2422"/>
    <cellStyle name="표준 8 2 51" xfId="2423"/>
    <cellStyle name="표준 8 2 52" xfId="2424"/>
    <cellStyle name="표준 8 2 53" xfId="2425"/>
    <cellStyle name="표준 8 2 54" xfId="2426"/>
    <cellStyle name="표준 8 2 55" xfId="2427"/>
    <cellStyle name="표준 8 2 56" xfId="2428"/>
    <cellStyle name="표준 8 2 57" xfId="2429"/>
    <cellStyle name="표준 8 2 58" xfId="2430"/>
    <cellStyle name="표준 8 2 59" xfId="2431"/>
    <cellStyle name="표준 8 2 6" xfId="2432"/>
    <cellStyle name="표준 8 2 60" xfId="2433"/>
    <cellStyle name="표준 8 2 61" xfId="2434"/>
    <cellStyle name="표준 8 2 62" xfId="2435"/>
    <cellStyle name="표준 8 2 63" xfId="2436"/>
    <cellStyle name="표준 8 2 64" xfId="2437"/>
    <cellStyle name="표준 8 2 65" xfId="2438"/>
    <cellStyle name="표준 8 2 66" xfId="2439"/>
    <cellStyle name="표준 8 2 67" xfId="2440"/>
    <cellStyle name="표준 8 2 68" xfId="2441"/>
    <cellStyle name="표준 8 2 69" xfId="2442"/>
    <cellStyle name="표준 8 2 7" xfId="2443"/>
    <cellStyle name="표준 8 2 8" xfId="2444"/>
    <cellStyle name="표준 8 2 9" xfId="2445"/>
    <cellStyle name="표준 8 3" xfId="2446"/>
    <cellStyle name="표준 8 4" xfId="2447"/>
    <cellStyle name="표준 80" xfId="2448"/>
    <cellStyle name="표준 81" xfId="2449"/>
    <cellStyle name="표준 82" xfId="2450"/>
    <cellStyle name="표준 83" xfId="2451"/>
    <cellStyle name="표준 84" xfId="2452"/>
    <cellStyle name="표준 85" xfId="2453"/>
    <cellStyle name="표준 86" xfId="2454"/>
    <cellStyle name="표준 87" xfId="2455"/>
    <cellStyle name="표준 88" xfId="2456"/>
    <cellStyle name="표준 89" xfId="2457"/>
    <cellStyle name="표준 9" xfId="2458"/>
    <cellStyle name="표준 9 10" xfId="2459"/>
    <cellStyle name="표준 9 11" xfId="2460"/>
    <cellStyle name="표준 9 12" xfId="2461"/>
    <cellStyle name="표준 9 13" xfId="2462"/>
    <cellStyle name="표준 9 14" xfId="2463"/>
    <cellStyle name="표준 9 15" xfId="2464"/>
    <cellStyle name="표준 9 16" xfId="2465"/>
    <cellStyle name="표준 9 17" xfId="2466"/>
    <cellStyle name="표준 9 18" xfId="2467"/>
    <cellStyle name="표준 9 19" xfId="2468"/>
    <cellStyle name="표준 9 2" xfId="2469"/>
    <cellStyle name="표준 9 20" xfId="2470"/>
    <cellStyle name="표준 9 3" xfId="2471"/>
    <cellStyle name="표준 9 4" xfId="2472"/>
    <cellStyle name="표준 9 5" xfId="2473"/>
    <cellStyle name="표준 9 6" xfId="2474"/>
    <cellStyle name="표준 9 7" xfId="2475"/>
    <cellStyle name="표준 9 8" xfId="2476"/>
    <cellStyle name="표준 9 9" xfId="2477"/>
    <cellStyle name="표준 90" xfId="2478"/>
    <cellStyle name="표준 92" xfId="2479"/>
    <cellStyle name="표준 93" xfId="2480"/>
    <cellStyle name="표준 94" xfId="2481"/>
    <cellStyle name="표준 98" xfId="2482"/>
    <cellStyle name="표준 99" xfId="2483"/>
    <cellStyle name="標準_Akia(F）-8" xfId="2484"/>
    <cellStyle name="표준1" xfId="2485"/>
    <cellStyle name="합산" xfId="2486"/>
    <cellStyle name="합산 10" xfId="2487"/>
    <cellStyle name="합산 11" xfId="2488"/>
    <cellStyle name="합산 12" xfId="2489"/>
    <cellStyle name="합산 2" xfId="2490"/>
    <cellStyle name="합산 3" xfId="2491"/>
    <cellStyle name="합산 4" xfId="2492"/>
    <cellStyle name="합산 5" xfId="2493"/>
    <cellStyle name="합산 6" xfId="2494"/>
    <cellStyle name="합산 7" xfId="2495"/>
    <cellStyle name="합산 8" xfId="2496"/>
    <cellStyle name="합산 9" xfId="2497"/>
    <cellStyle name="화폐기호" xfId="2498"/>
    <cellStyle name="화폐기호 10" xfId="2499"/>
    <cellStyle name="화폐기호 11" xfId="2500"/>
    <cellStyle name="화폐기호 12" xfId="2501"/>
    <cellStyle name="화폐기호 2" xfId="2502"/>
    <cellStyle name="화폐기호 3" xfId="2503"/>
    <cellStyle name="화폐기호 4" xfId="2504"/>
    <cellStyle name="화폐기호 5" xfId="2505"/>
    <cellStyle name="화폐기호 6" xfId="2506"/>
    <cellStyle name="화폐기호 7" xfId="2507"/>
    <cellStyle name="화폐기호 8" xfId="2508"/>
    <cellStyle name="화폐기호 9" xfId="2509"/>
    <cellStyle name="화폐기호0" xfId="2510"/>
    <cellStyle name="화폐기호0 10" xfId="2511"/>
    <cellStyle name="화폐기호0 11" xfId="2512"/>
    <cellStyle name="화폐기호0 12" xfId="2513"/>
    <cellStyle name="화폐기호0 2" xfId="2514"/>
    <cellStyle name="화폐기호0 3" xfId="2515"/>
    <cellStyle name="화폐기호0 4" xfId="2516"/>
    <cellStyle name="화폐기호0 5" xfId="2517"/>
    <cellStyle name="화폐기호0 6" xfId="2518"/>
    <cellStyle name="화폐기호0 7" xfId="2519"/>
    <cellStyle name="화폐기호0 8" xfId="2520"/>
    <cellStyle name="화폐기호0 9" xfId="25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473;&#48512;&#45824;&#5461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nzipped/1&#44277;&#44396;&#44277;&#45236;&#50669;/&#51204;&#44592;&#44228;&#51109;/&#54032;&#51221;&#5436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mily\&#47196;&#52972;%20&#46356;&#49828;&#53356;%20(d)\Documents%20and%20Settings\blackman\&#48148;&#53461;%20&#54868;&#47732;\&#49436;&#52488;&#48320;&#44221;&#45236;&#50669;&#49436;(&#44228;&#50557;&#45236;&#50669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mily\&#47196;&#52972;%20&#46356;&#49828;&#53356;%20(d)\&#50629;&#47924;&#48372;&#51312;\&#49444;&#44228;,&#45236;&#50669;\&#44277;&#53685;\2003IWEEL(&#49345;&#48152;&#44592;)-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1116;&#47928;\WORK\&#48149;&#48124;&#55148;\&#50629;&#47924;&#48372;&#51312;\2001IWEEL(&#54616;&#48152;&#44592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mily\&#47196;&#52972;%20&#46356;&#49828;&#53356;%20(d)\&#48149;&#48124;&#55148;\HSTOTAL\PARK-MIN\2000\&#44400;&#54252;&#49884;&#52397;\&#45236;&#50669;&#49436;&#48143;%20&#47928;&#49436;\&#51068;&#50948;&#45824;&#44032;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mily\&#47196;&#52972;%20&#46356;&#49828;&#53356;%20(d)\&#50629;&#47924;&#48372;&#51312;\&#49444;&#44228;,&#45236;&#50669;\&#44277;&#53685;\2003(&#54616;&#48152;&#44592;)&#51068;&#5094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008\c\EXCEL\DATA\&#44592;&#49457;\&#51064;&#52380;&#49933;&#510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DATA\&#44592;&#49457;\&#51064;&#52380;&#49933;&#5108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설계변경"/>
      <sheetName val="laroux"/>
      <sheetName val="기성표지"/>
      <sheetName val="기성갑지"/>
      <sheetName val="기성을지"/>
      <sheetName val="아파트집계"/>
      <sheetName val="APT 1동"/>
      <sheetName val="APT 4동"/>
      <sheetName val="APT 6동"/>
      <sheetName val="APT 7동"/>
      <sheetName val="APT 9동"/>
      <sheetName val="APT 11동"/>
      <sheetName val="APT 12동"/>
      <sheetName val="APT 13동"/>
      <sheetName val="주차장1"/>
      <sheetName val="주차장4"/>
      <sheetName val="주차장5"/>
      <sheetName val="상가1동"/>
      <sheetName val="유치원"/>
      <sheetName val="Sheet11"/>
      <sheetName val="Sheet12"/>
      <sheetName val="Sheet13"/>
      <sheetName val="Sheet14"/>
      <sheetName val="Sheet15"/>
      <sheetName val="Sheet16"/>
      <sheetName val="충돌 내용"/>
      <sheetName val="Sheet1"/>
      <sheetName val="Sheet2"/>
      <sheetName val="Sheet3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대치판정"/>
      <sheetName val="1"/>
      <sheetName val="2"/>
      <sheetName val="성원"/>
      <sheetName val="신성을지"/>
      <sheetName val="심우갑"/>
      <sheetName val="심우을"/>
      <sheetName val="일위대가표"/>
      <sheetName val="단가조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표지1"/>
      <sheetName val="원가계산서(당초,변경)"/>
      <sheetName val="원가계산서(변경)"/>
      <sheetName val="내역서(변경)"/>
      <sheetName val="일위대가목록표(당초)"/>
      <sheetName val="신규대가목록"/>
      <sheetName val="단위일위대가"/>
      <sheetName val="신규일위대가"/>
      <sheetName val="단가조사"/>
      <sheetName val="자재단가(설비)"/>
      <sheetName val="노임단가"/>
      <sheetName val="구조물수량"/>
      <sheetName val="수량(설비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노임단가"/>
      <sheetName val="자재단가"/>
      <sheetName val="내역서"/>
      <sheetName val="기계경비"/>
      <sheetName val="기계경비산출"/>
      <sheetName val="공통 "/>
      <sheetName val="설비"/>
      <sheetName val="분수"/>
      <sheetName val="건축"/>
      <sheetName val="전기"/>
      <sheetName val="원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노임단가"/>
      <sheetName val="자재단가"/>
      <sheetName val="기계경비"/>
      <sheetName val="기계경비산출"/>
      <sheetName val="공통 "/>
      <sheetName val="설비"/>
      <sheetName val="분수"/>
      <sheetName val="건축"/>
      <sheetName val="전기"/>
      <sheetName val="내역서"/>
    </sheetNames>
    <sheetDataSet>
      <sheetData sheetId="0"/>
      <sheetData sheetId="1" refreshError="1">
        <row r="32">
          <cell r="D32">
            <v>54533</v>
          </cell>
        </row>
        <row r="41">
          <cell r="D41">
            <v>53401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가로표지"/>
      <sheetName val="가로표지 (1)"/>
      <sheetName val="설계조서"/>
      <sheetName val="예정공정표"/>
      <sheetName val="공사비증감"/>
      <sheetName val="공사원가"/>
      <sheetName val="1차전기내역서"/>
      <sheetName val="공사원가 (1)"/>
      <sheetName val="분수설비내역서"/>
      <sheetName val="공사원가 (2)"/>
      <sheetName val="조경내역서"/>
      <sheetName val="사급자재내역서"/>
      <sheetName val="조경사급자재내역"/>
      <sheetName val="운반거리"/>
      <sheetName val="시설수량"/>
      <sheetName val="광수량산출서"/>
      <sheetName val="일위목록"/>
      <sheetName val="1차전기일위"/>
      <sheetName val="설비기초일위"/>
      <sheetName val="설비배관일위"/>
      <sheetName val="제어일위"/>
      <sheetName val="광일위대가"/>
      <sheetName val="조경시설일위"/>
      <sheetName val="기초일위"/>
      <sheetName val="노임단가"/>
      <sheetName val="견적비교"/>
      <sheetName val="단가조사표"/>
      <sheetName val="자재집계"/>
      <sheetName val="자재집계 (2)"/>
      <sheetName val="주요자재집계"/>
      <sheetName val="주요자재집계 (2)"/>
      <sheetName val="운반자재"/>
      <sheetName val="운반자재 (2)"/>
      <sheetName val="시멘모래"/>
      <sheetName val="시멘모래 (2)"/>
      <sheetName val="토공집계"/>
      <sheetName val="토공집계 (2)"/>
      <sheetName val="경비목록"/>
      <sheetName val="경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56">
          <cell r="D56">
            <v>50160</v>
          </cell>
        </row>
        <row r="57">
          <cell r="D57">
            <v>34360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노임단가"/>
      <sheetName val="자재단가"/>
      <sheetName val="내역서"/>
      <sheetName val="기계경비"/>
      <sheetName val="기계경비산출"/>
      <sheetName val="공통 "/>
      <sheetName val="설비"/>
      <sheetName val="분수"/>
      <sheetName val="건축"/>
      <sheetName val="전기"/>
      <sheetName val="원가"/>
      <sheetName val="토목마감-시공"/>
      <sheetName val="파이프"/>
      <sheetName val="PE"/>
      <sheetName val="배관부속자재"/>
      <sheetName val="펌프"/>
      <sheetName val="노즐류"/>
    </sheetNames>
    <sheetDataSet>
      <sheetData sheetId="0" refreshError="1"/>
      <sheetData sheetId="1">
        <row r="23">
          <cell r="D23">
            <v>87975</v>
          </cell>
        </row>
        <row r="25">
          <cell r="D25">
            <v>100870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갑지(2)"/>
      <sheetName val="8900+2500+200"/>
      <sheetName val="일위대가"/>
      <sheetName val="실행근거(2)"/>
      <sheetName val="신도전기갑지"/>
      <sheetName val="신도내역"/>
      <sheetName val="PNL일위대가"/>
      <sheetName val="동우전력갑지"/>
      <sheetName val="동우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갑지(2)"/>
      <sheetName val="8900+2500+200"/>
      <sheetName val="일위대가"/>
      <sheetName val="실행근거(2)"/>
      <sheetName val="신도전기갑지"/>
      <sheetName val="신도내역"/>
      <sheetName val="PNL일위대가"/>
      <sheetName val="동우전력갑지"/>
      <sheetName val="동우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L32"/>
  <sheetViews>
    <sheetView zoomScaleNormal="100" workbookViewId="0">
      <pane ySplit="3" topLeftCell="A4" activePane="bottomLeft" state="frozen"/>
      <selection activeCell="A32" sqref="A32:XFD32"/>
      <selection pane="bottomLeft" activeCell="A13" sqref="A13:L13"/>
    </sheetView>
  </sheetViews>
  <sheetFormatPr defaultRowHeight="15" customHeight="1"/>
  <cols>
    <col min="1" max="2" width="23.625" style="12" customWidth="1"/>
    <col min="3" max="3" width="6" style="12" customWidth="1"/>
    <col min="4" max="4" width="10.625" style="12" customWidth="1"/>
    <col min="5" max="5" width="4.625" style="12" customWidth="1"/>
    <col min="6" max="6" width="8.625" style="12" customWidth="1"/>
    <col min="7" max="7" width="10.625" style="12" customWidth="1"/>
    <col min="8" max="8" width="4.625" style="12" customWidth="1"/>
    <col min="9" max="9" width="8.625" style="12" customWidth="1"/>
    <col min="10" max="10" width="6" style="12" customWidth="1"/>
    <col min="11" max="11" width="10.625" style="12" customWidth="1"/>
    <col min="12" max="12" width="7.25" style="12" customWidth="1"/>
    <col min="13" max="17" width="8.625" style="12" customWidth="1"/>
    <col min="18" max="16384" width="9" style="12"/>
  </cols>
  <sheetData>
    <row r="1" spans="1:12" s="15" customFormat="1" ht="24.95" customHeight="1">
      <c r="A1" s="33" t="s">
        <v>238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15" customHeight="1">
      <c r="A2" s="12" t="s">
        <v>0</v>
      </c>
    </row>
    <row r="3" spans="1:12" ht="30" customHeight="1">
      <c r="A3" s="13" t="s">
        <v>1</v>
      </c>
      <c r="B3" s="13" t="s">
        <v>2</v>
      </c>
      <c r="C3" s="13" t="s">
        <v>241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243</v>
      </c>
      <c r="K3" s="13" t="s">
        <v>9</v>
      </c>
      <c r="L3" s="13" t="s">
        <v>10</v>
      </c>
    </row>
    <row r="4" spans="1:12" ht="15" customHeight="1">
      <c r="A4" s="32" t="s">
        <v>11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15" customHeight="1">
      <c r="A5" s="14" t="s">
        <v>12</v>
      </c>
      <c r="B5" s="14" t="s">
        <v>13</v>
      </c>
      <c r="C5" s="14" t="s">
        <v>14</v>
      </c>
      <c r="D5" s="14">
        <v>1126.3</v>
      </c>
      <c r="E5" s="14"/>
      <c r="F5" s="14">
        <v>0</v>
      </c>
      <c r="G5" s="14">
        <v>0</v>
      </c>
      <c r="H5" s="14">
        <v>0</v>
      </c>
      <c r="I5" s="14"/>
      <c r="J5" s="14" t="s">
        <v>14</v>
      </c>
      <c r="K5" s="14">
        <f>SUM(D5)</f>
        <v>1126.3</v>
      </c>
      <c r="L5" s="14"/>
    </row>
    <row r="6" spans="1:12" ht="15" customHeight="1">
      <c r="A6" s="14" t="s">
        <v>15</v>
      </c>
      <c r="B6" s="14" t="s">
        <v>239</v>
      </c>
      <c r="C6" s="14" t="s">
        <v>14</v>
      </c>
      <c r="D6" s="14">
        <v>228.5</v>
      </c>
      <c r="E6" s="14"/>
      <c r="F6" s="14">
        <v>0</v>
      </c>
      <c r="G6" s="14">
        <v>0</v>
      </c>
      <c r="H6" s="14">
        <v>0</v>
      </c>
      <c r="I6" s="14"/>
      <c r="J6" s="14" t="s">
        <v>14</v>
      </c>
      <c r="K6" s="14">
        <f t="shared" ref="K6:K23" si="0">SUM(D6)</f>
        <v>228.5</v>
      </c>
      <c r="L6" s="14"/>
    </row>
    <row r="7" spans="1:12" ht="15" customHeight="1">
      <c r="A7" s="14" t="s">
        <v>17</v>
      </c>
      <c r="B7" s="14" t="s">
        <v>18</v>
      </c>
      <c r="C7" s="14" t="s">
        <v>14</v>
      </c>
      <c r="D7" s="14">
        <v>43.76</v>
      </c>
      <c r="E7" s="14"/>
      <c r="F7" s="14">
        <v>0</v>
      </c>
      <c r="G7" s="14">
        <v>0</v>
      </c>
      <c r="H7" s="14">
        <v>0</v>
      </c>
      <c r="I7" s="14"/>
      <c r="J7" s="14" t="s">
        <v>14</v>
      </c>
      <c r="K7" s="14">
        <f t="shared" si="0"/>
        <v>43.76</v>
      </c>
      <c r="L7" s="14"/>
    </row>
    <row r="8" spans="1:12" ht="15" customHeight="1">
      <c r="A8" s="14" t="s">
        <v>19</v>
      </c>
      <c r="B8" s="14" t="s">
        <v>20</v>
      </c>
      <c r="C8" s="14" t="s">
        <v>21</v>
      </c>
      <c r="D8" s="14">
        <v>2.19</v>
      </c>
      <c r="E8" s="14"/>
      <c r="F8" s="14">
        <v>0</v>
      </c>
      <c r="G8" s="14">
        <v>0</v>
      </c>
      <c r="H8" s="14">
        <v>0</v>
      </c>
      <c r="I8" s="14"/>
      <c r="J8" s="14" t="s">
        <v>21</v>
      </c>
      <c r="K8" s="14">
        <f t="shared" si="0"/>
        <v>2.19</v>
      </c>
      <c r="L8" s="14"/>
    </row>
    <row r="9" spans="1:12" ht="15" customHeight="1">
      <c r="A9" s="14" t="s">
        <v>22</v>
      </c>
      <c r="B9" s="14" t="s">
        <v>23</v>
      </c>
      <c r="C9" s="14" t="s">
        <v>21</v>
      </c>
      <c r="D9" s="14">
        <v>23.5</v>
      </c>
      <c r="E9" s="14"/>
      <c r="F9" s="14">
        <v>0</v>
      </c>
      <c r="G9" s="14">
        <v>0</v>
      </c>
      <c r="H9" s="14">
        <v>0</v>
      </c>
      <c r="I9" s="14"/>
      <c r="J9" s="14" t="s">
        <v>21</v>
      </c>
      <c r="K9" s="14">
        <f t="shared" si="0"/>
        <v>23.5</v>
      </c>
      <c r="L9" s="14"/>
    </row>
    <row r="10" spans="1:12" ht="15" customHeight="1">
      <c r="A10" s="14" t="s">
        <v>24</v>
      </c>
      <c r="B10" s="14" t="s">
        <v>25</v>
      </c>
      <c r="C10" s="14" t="s">
        <v>21</v>
      </c>
      <c r="D10" s="14">
        <v>23.5</v>
      </c>
      <c r="E10" s="14"/>
      <c r="F10" s="14">
        <v>0</v>
      </c>
      <c r="G10" s="14">
        <v>0</v>
      </c>
      <c r="H10" s="14">
        <v>0</v>
      </c>
      <c r="I10" s="14"/>
      <c r="J10" s="14" t="s">
        <v>21</v>
      </c>
      <c r="K10" s="14">
        <f t="shared" si="0"/>
        <v>23.5</v>
      </c>
      <c r="L10" s="14"/>
    </row>
    <row r="11" spans="1:12" ht="15" customHeight="1">
      <c r="A11" s="32" t="s">
        <v>26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ht="15" customHeight="1">
      <c r="A12" s="14" t="s">
        <v>27</v>
      </c>
      <c r="B12" s="14" t="s">
        <v>28</v>
      </c>
      <c r="C12" s="14" t="s">
        <v>29</v>
      </c>
      <c r="D12" s="14">
        <v>163.35599999999999</v>
      </c>
      <c r="E12" s="14"/>
      <c r="F12" s="14">
        <v>0</v>
      </c>
      <c r="G12" s="14">
        <v>0</v>
      </c>
      <c r="H12" s="14">
        <v>0</v>
      </c>
      <c r="I12" s="14"/>
      <c r="J12" s="14" t="s">
        <v>29</v>
      </c>
      <c r="K12" s="14">
        <f>TRUNC(D12,2)</f>
        <v>163.35</v>
      </c>
      <c r="L12" s="14"/>
    </row>
    <row r="13" spans="1:12" ht="15" customHeight="1">
      <c r="A13" s="32" t="s">
        <v>30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ht="15" customHeight="1">
      <c r="A14" s="14" t="s">
        <v>31</v>
      </c>
      <c r="B14" s="14" t="s">
        <v>32</v>
      </c>
      <c r="C14" s="14" t="s">
        <v>14</v>
      </c>
      <c r="D14" s="14">
        <v>26.774999999999999</v>
      </c>
      <c r="E14" s="14"/>
      <c r="F14" s="14">
        <v>0</v>
      </c>
      <c r="G14" s="14">
        <v>0</v>
      </c>
      <c r="H14" s="14">
        <v>0</v>
      </c>
      <c r="I14" s="14"/>
      <c r="J14" s="14" t="s">
        <v>14</v>
      </c>
      <c r="K14" s="14">
        <f t="shared" si="0"/>
        <v>26.774999999999999</v>
      </c>
      <c r="L14" s="14"/>
    </row>
    <row r="15" spans="1:12" ht="15" customHeight="1">
      <c r="A15" s="14" t="s">
        <v>33</v>
      </c>
      <c r="B15" s="14" t="s">
        <v>34</v>
      </c>
      <c r="C15" s="14" t="s">
        <v>29</v>
      </c>
      <c r="D15" s="14">
        <v>5.25</v>
      </c>
      <c r="E15" s="14"/>
      <c r="F15" s="14">
        <v>0</v>
      </c>
      <c r="G15" s="14">
        <v>0</v>
      </c>
      <c r="H15" s="14">
        <v>0</v>
      </c>
      <c r="I15" s="14"/>
      <c r="J15" s="14" t="s">
        <v>29</v>
      </c>
      <c r="K15" s="14">
        <f t="shared" si="0"/>
        <v>5.25</v>
      </c>
      <c r="L15" s="14"/>
    </row>
    <row r="16" spans="1:12" ht="15" customHeight="1">
      <c r="A16" s="32" t="s">
        <v>35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ht="15" customHeight="1">
      <c r="A17" s="14" t="s">
        <v>36</v>
      </c>
      <c r="B17" s="14" t="s">
        <v>37</v>
      </c>
      <c r="C17" s="14" t="s">
        <v>38</v>
      </c>
      <c r="D17" s="14">
        <v>1.05</v>
      </c>
      <c r="E17" s="14"/>
      <c r="F17" s="14">
        <v>0</v>
      </c>
      <c r="G17" s="14">
        <v>0</v>
      </c>
      <c r="H17" s="14">
        <v>0</v>
      </c>
      <c r="I17" s="14"/>
      <c r="J17" s="14" t="s">
        <v>38</v>
      </c>
      <c r="K17" s="14">
        <f t="shared" si="0"/>
        <v>1.05</v>
      </c>
      <c r="L17" s="14"/>
    </row>
    <row r="18" spans="1:12" ht="15" customHeight="1">
      <c r="A18" s="14" t="s">
        <v>39</v>
      </c>
      <c r="B18" s="14" t="s">
        <v>40</v>
      </c>
      <c r="C18" s="14" t="s">
        <v>29</v>
      </c>
      <c r="D18" s="14">
        <v>10.5</v>
      </c>
      <c r="E18" s="14"/>
      <c r="F18" s="14">
        <v>0</v>
      </c>
      <c r="G18" s="14">
        <v>0</v>
      </c>
      <c r="H18" s="14">
        <v>0</v>
      </c>
      <c r="I18" s="14"/>
      <c r="J18" s="14" t="s">
        <v>29</v>
      </c>
      <c r="K18" s="14">
        <f t="shared" si="0"/>
        <v>10.5</v>
      </c>
      <c r="L18" s="14"/>
    </row>
    <row r="19" spans="1:12" ht="15" customHeight="1">
      <c r="A19" s="32" t="s">
        <v>41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1:12" ht="15" customHeight="1">
      <c r="A20" s="14" t="s">
        <v>42</v>
      </c>
      <c r="B20" s="14" t="s">
        <v>43</v>
      </c>
      <c r="C20" s="14" t="s">
        <v>44</v>
      </c>
      <c r="D20" s="14">
        <v>3</v>
      </c>
      <c r="E20" s="14"/>
      <c r="F20" s="14">
        <v>0</v>
      </c>
      <c r="G20" s="14">
        <v>0</v>
      </c>
      <c r="H20" s="14">
        <v>0</v>
      </c>
      <c r="I20" s="14"/>
      <c r="J20" s="14" t="s">
        <v>44</v>
      </c>
      <c r="K20" s="14">
        <f t="shared" si="0"/>
        <v>3</v>
      </c>
      <c r="L20" s="14"/>
    </row>
    <row r="21" spans="1:12" ht="15" customHeight="1">
      <c r="A21" s="32" t="s">
        <v>45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ht="15" customHeight="1">
      <c r="A22" s="14" t="s">
        <v>46</v>
      </c>
      <c r="B22" s="14" t="s">
        <v>47</v>
      </c>
      <c r="C22" s="14" t="s">
        <v>48</v>
      </c>
      <c r="D22" s="14">
        <v>0.61599999999999999</v>
      </c>
      <c r="E22" s="14"/>
      <c r="F22" s="14">
        <v>0</v>
      </c>
      <c r="G22" s="14">
        <v>0</v>
      </c>
      <c r="H22" s="14">
        <v>0</v>
      </c>
      <c r="I22" s="14"/>
      <c r="J22" s="14" t="s">
        <v>48</v>
      </c>
      <c r="K22" s="14">
        <f t="shared" si="0"/>
        <v>0.61599999999999999</v>
      </c>
      <c r="L22" s="14"/>
    </row>
    <row r="23" spans="1:12" ht="15" customHeight="1">
      <c r="A23" s="14" t="s">
        <v>49</v>
      </c>
      <c r="B23" s="14" t="s">
        <v>50</v>
      </c>
      <c r="C23" s="14" t="s">
        <v>51</v>
      </c>
      <c r="D23" s="14">
        <v>0.61599999999999999</v>
      </c>
      <c r="E23" s="14"/>
      <c r="F23" s="14">
        <v>0</v>
      </c>
      <c r="G23" s="14">
        <v>0</v>
      </c>
      <c r="H23" s="14">
        <v>0</v>
      </c>
      <c r="I23" s="14"/>
      <c r="J23" s="14" t="s">
        <v>51</v>
      </c>
      <c r="K23" s="14">
        <f t="shared" si="0"/>
        <v>0.61599999999999999</v>
      </c>
      <c r="L23" s="14"/>
    </row>
    <row r="24" spans="1:12" ht="1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2" ht="1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1:12" ht="1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 ht="1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ht="1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 ht="1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 ht="1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 ht="1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</sheetData>
  <mergeCells count="7">
    <mergeCell ref="A21:L21"/>
    <mergeCell ref="A1:L1"/>
    <mergeCell ref="A4:L4"/>
    <mergeCell ref="A11:L11"/>
    <mergeCell ref="A13:L13"/>
    <mergeCell ref="A16:L16"/>
    <mergeCell ref="A19:L19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64"/>
  <sheetViews>
    <sheetView zoomScaleNormal="100" workbookViewId="0">
      <pane ySplit="3" topLeftCell="A13" activePane="bottomLeft" state="frozen"/>
      <selection activeCell="A32" sqref="A32:XFD32"/>
      <selection pane="bottomLeft" activeCell="A32" sqref="A32:XFD32"/>
    </sheetView>
  </sheetViews>
  <sheetFormatPr defaultRowHeight="15" customHeight="1"/>
  <cols>
    <col min="1" max="1" width="15.625" style="3" customWidth="1"/>
    <col min="2" max="3" width="21.625" style="3" customWidth="1"/>
    <col min="4" max="4" width="4.25" style="3" customWidth="1"/>
    <col min="5" max="5" width="12.625" style="3" customWidth="1"/>
    <col min="6" max="6" width="28.625" style="3" customWidth="1"/>
    <col min="7" max="7" width="6.625" style="1" customWidth="1"/>
    <col min="8" max="8" width="3.625" style="1" customWidth="1"/>
    <col min="9" max="9" width="6.625" style="1" customWidth="1"/>
    <col min="10" max="10" width="4.25" style="1" customWidth="1"/>
    <col min="11" max="16" width="6.625" style="1" customWidth="1"/>
    <col min="17" max="16384" width="9" style="1"/>
  </cols>
  <sheetData>
    <row r="1" spans="1:10" s="11" customFormat="1" ht="24.95" customHeight="1">
      <c r="A1" s="36" t="s">
        <v>237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15" customHeight="1">
      <c r="A2" s="3" t="s">
        <v>205</v>
      </c>
    </row>
    <row r="3" spans="1:10" ht="15" customHeight="1">
      <c r="A3" s="4" t="s">
        <v>52</v>
      </c>
      <c r="B3" s="4" t="s">
        <v>1</v>
      </c>
      <c r="C3" s="4" t="s">
        <v>2</v>
      </c>
      <c r="D3" s="4" t="s">
        <v>55</v>
      </c>
      <c r="E3" s="4" t="s">
        <v>56</v>
      </c>
      <c r="F3" s="4" t="s">
        <v>57</v>
      </c>
      <c r="G3" s="5" t="s">
        <v>58</v>
      </c>
      <c r="H3" s="5" t="s">
        <v>59</v>
      </c>
      <c r="I3" s="5" t="s">
        <v>53</v>
      </c>
      <c r="J3" s="5" t="s">
        <v>10</v>
      </c>
    </row>
    <row r="4" spans="1:10" ht="30" customHeight="1">
      <c r="A4" s="19" t="s">
        <v>220</v>
      </c>
      <c r="B4" s="6" t="s">
        <v>221</v>
      </c>
      <c r="C4" s="6" t="s">
        <v>222</v>
      </c>
      <c r="D4" s="6" t="s">
        <v>223</v>
      </c>
      <c r="E4" s="6" t="s">
        <v>60</v>
      </c>
      <c r="F4" s="6" t="s">
        <v>224</v>
      </c>
      <c r="G4" s="7">
        <v>4.5</v>
      </c>
      <c r="H4" s="7"/>
      <c r="I4" s="7"/>
      <c r="J4" s="7"/>
    </row>
    <row r="5" spans="1:10" ht="15" customHeight="1">
      <c r="A5" s="20" t="s">
        <v>60</v>
      </c>
      <c r="B5" s="6" t="s">
        <v>207</v>
      </c>
      <c r="C5" s="6" t="s">
        <v>206</v>
      </c>
      <c r="D5" s="6" t="s">
        <v>14</v>
      </c>
      <c r="E5" s="6" t="s">
        <v>60</v>
      </c>
      <c r="F5" s="6" t="s">
        <v>208</v>
      </c>
      <c r="G5" s="7">
        <v>0.9</v>
      </c>
      <c r="H5" s="7"/>
      <c r="I5" s="7"/>
      <c r="J5" s="7"/>
    </row>
    <row r="6" spans="1:10" ht="15" customHeight="1">
      <c r="A6" s="20" t="s">
        <v>60</v>
      </c>
      <c r="B6" s="6" t="s">
        <v>198</v>
      </c>
      <c r="C6" s="6" t="s">
        <v>199</v>
      </c>
      <c r="D6" s="6" t="s">
        <v>14</v>
      </c>
      <c r="E6" s="6" t="s">
        <v>60</v>
      </c>
      <c r="F6" s="6" t="s">
        <v>208</v>
      </c>
      <c r="G6" s="7">
        <v>0.9</v>
      </c>
      <c r="H6" s="7">
        <v>2</v>
      </c>
      <c r="I6" s="7">
        <v>1.8</v>
      </c>
      <c r="J6" s="7"/>
    </row>
    <row r="7" spans="1:10" ht="15" customHeight="1">
      <c r="A7" s="20" t="s">
        <v>60</v>
      </c>
      <c r="B7" s="6" t="s">
        <v>182</v>
      </c>
      <c r="C7" s="6" t="s">
        <v>183</v>
      </c>
      <c r="D7" s="6" t="s">
        <v>184</v>
      </c>
      <c r="E7" s="6" t="s">
        <v>60</v>
      </c>
      <c r="F7" s="6" t="s">
        <v>100</v>
      </c>
      <c r="G7" s="7">
        <v>1</v>
      </c>
      <c r="H7" s="7">
        <v>2</v>
      </c>
      <c r="I7" s="7">
        <v>2</v>
      </c>
      <c r="J7" s="7"/>
    </row>
    <row r="8" spans="1:10" ht="15" customHeight="1">
      <c r="A8" s="20" t="s">
        <v>60</v>
      </c>
      <c r="B8" s="6" t="s">
        <v>185</v>
      </c>
      <c r="C8" s="6" t="s">
        <v>186</v>
      </c>
      <c r="D8" s="6" t="s">
        <v>89</v>
      </c>
      <c r="E8" s="6" t="s">
        <v>60</v>
      </c>
      <c r="F8" s="6" t="s">
        <v>100</v>
      </c>
      <c r="G8" s="7">
        <v>1</v>
      </c>
      <c r="H8" s="7">
        <v>2</v>
      </c>
      <c r="I8" s="7">
        <v>2</v>
      </c>
      <c r="J8" s="7"/>
    </row>
    <row r="9" spans="1:10" ht="15" customHeight="1">
      <c r="A9" s="20" t="s">
        <v>60</v>
      </c>
      <c r="B9" s="6" t="s">
        <v>187</v>
      </c>
      <c r="C9" s="6" t="s">
        <v>188</v>
      </c>
      <c r="D9" s="6" t="s">
        <v>59</v>
      </c>
      <c r="E9" s="6" t="s">
        <v>60</v>
      </c>
      <c r="F9" s="6" t="s">
        <v>100</v>
      </c>
      <c r="G9" s="7">
        <v>1</v>
      </c>
      <c r="H9" s="7">
        <v>2</v>
      </c>
      <c r="I9" s="7">
        <v>2</v>
      </c>
      <c r="J9" s="7"/>
    </row>
    <row r="10" spans="1:10" ht="15" customHeight="1">
      <c r="A10" s="20" t="s">
        <v>60</v>
      </c>
      <c r="B10" s="6" t="s">
        <v>189</v>
      </c>
      <c r="C10" s="6" t="s">
        <v>190</v>
      </c>
      <c r="D10" s="6" t="s">
        <v>191</v>
      </c>
      <c r="E10" s="6" t="s">
        <v>60</v>
      </c>
      <c r="F10" s="6" t="s">
        <v>100</v>
      </c>
      <c r="G10" s="7">
        <v>1</v>
      </c>
      <c r="H10" s="7">
        <v>2</v>
      </c>
      <c r="I10" s="7">
        <v>2</v>
      </c>
      <c r="J10" s="7"/>
    </row>
    <row r="11" spans="1:10" ht="15" customHeight="1">
      <c r="A11" s="24" t="s">
        <v>60</v>
      </c>
      <c r="B11" s="6" t="s">
        <v>201</v>
      </c>
      <c r="C11" s="6" t="s">
        <v>202</v>
      </c>
      <c r="D11" s="6" t="s">
        <v>29</v>
      </c>
      <c r="E11" s="6" t="s">
        <v>60</v>
      </c>
      <c r="F11" s="6" t="s">
        <v>209</v>
      </c>
      <c r="G11" s="7">
        <v>1.62</v>
      </c>
      <c r="H11" s="7">
        <v>2</v>
      </c>
      <c r="I11" s="7">
        <v>3.24</v>
      </c>
      <c r="J11" s="7"/>
    </row>
    <row r="12" spans="1:10" ht="15" customHeight="1">
      <c r="A12" s="19" t="s">
        <v>210</v>
      </c>
      <c r="B12" s="6" t="s">
        <v>182</v>
      </c>
      <c r="C12" s="6" t="s">
        <v>183</v>
      </c>
      <c r="D12" s="6" t="s">
        <v>184</v>
      </c>
      <c r="E12" s="6" t="s">
        <v>60</v>
      </c>
      <c r="F12" s="6" t="s">
        <v>100</v>
      </c>
      <c r="G12" s="7">
        <v>1</v>
      </c>
      <c r="H12" s="7">
        <v>2</v>
      </c>
      <c r="I12" s="7">
        <v>2</v>
      </c>
      <c r="J12" s="7"/>
    </row>
    <row r="13" spans="1:10" ht="15" customHeight="1">
      <c r="A13" s="20" t="s">
        <v>60</v>
      </c>
      <c r="B13" s="6" t="s">
        <v>185</v>
      </c>
      <c r="C13" s="6" t="s">
        <v>186</v>
      </c>
      <c r="D13" s="6" t="s">
        <v>89</v>
      </c>
      <c r="E13" s="6" t="s">
        <v>60</v>
      </c>
      <c r="F13" s="6" t="s">
        <v>100</v>
      </c>
      <c r="G13" s="7">
        <v>1</v>
      </c>
      <c r="H13" s="7">
        <v>2</v>
      </c>
      <c r="I13" s="7">
        <v>2</v>
      </c>
      <c r="J13" s="7"/>
    </row>
    <row r="14" spans="1:10" ht="15" customHeight="1">
      <c r="A14" s="20" t="s">
        <v>60</v>
      </c>
      <c r="B14" s="6" t="s">
        <v>187</v>
      </c>
      <c r="C14" s="6" t="s">
        <v>188</v>
      </c>
      <c r="D14" s="6" t="s">
        <v>59</v>
      </c>
      <c r="E14" s="6" t="s">
        <v>60</v>
      </c>
      <c r="F14" s="6" t="s">
        <v>100</v>
      </c>
      <c r="G14" s="7">
        <v>1</v>
      </c>
      <c r="H14" s="7">
        <v>2</v>
      </c>
      <c r="I14" s="7">
        <v>2</v>
      </c>
      <c r="J14" s="7"/>
    </row>
    <row r="15" spans="1:10" ht="15" customHeight="1">
      <c r="A15" s="20" t="s">
        <v>60</v>
      </c>
      <c r="B15" s="6" t="s">
        <v>189</v>
      </c>
      <c r="C15" s="6" t="s">
        <v>190</v>
      </c>
      <c r="D15" s="6" t="s">
        <v>191</v>
      </c>
      <c r="E15" s="6" t="s">
        <v>60</v>
      </c>
      <c r="F15" s="6" t="s">
        <v>100</v>
      </c>
      <c r="G15" s="7">
        <v>1</v>
      </c>
      <c r="H15" s="7">
        <v>2</v>
      </c>
      <c r="I15" s="7">
        <v>2</v>
      </c>
      <c r="J15" s="7"/>
    </row>
    <row r="16" spans="1:10" ht="15" customHeight="1">
      <c r="A16" s="21"/>
      <c r="B16" s="8"/>
      <c r="C16" s="8"/>
      <c r="D16" s="8"/>
      <c r="E16" s="8"/>
      <c r="F16" s="8"/>
      <c r="G16" s="9"/>
      <c r="H16" s="9"/>
      <c r="I16" s="9"/>
      <c r="J16" s="9"/>
    </row>
    <row r="17" spans="1:10" ht="15" customHeight="1">
      <c r="A17" s="21"/>
      <c r="B17" s="8"/>
      <c r="C17" s="8"/>
      <c r="D17" s="8"/>
      <c r="E17" s="8"/>
      <c r="F17" s="8"/>
      <c r="G17" s="9"/>
      <c r="H17" s="9"/>
      <c r="I17" s="9"/>
      <c r="J17" s="9"/>
    </row>
    <row r="18" spans="1:10" ht="15" customHeight="1">
      <c r="A18" s="21"/>
      <c r="B18" s="8"/>
      <c r="C18" s="8"/>
      <c r="D18" s="8"/>
      <c r="E18" s="8"/>
      <c r="F18" s="8"/>
      <c r="G18" s="9"/>
      <c r="H18" s="9"/>
      <c r="I18" s="9"/>
      <c r="J18" s="9"/>
    </row>
    <row r="19" spans="1:10" ht="15" customHeight="1">
      <c r="A19" s="21"/>
      <c r="B19" s="8"/>
      <c r="C19" s="8"/>
      <c r="D19" s="8"/>
      <c r="E19" s="8"/>
      <c r="F19" s="8"/>
      <c r="G19" s="9"/>
      <c r="H19" s="9"/>
      <c r="I19" s="9"/>
      <c r="J19" s="9"/>
    </row>
    <row r="20" spans="1:10" ht="15" customHeight="1">
      <c r="A20" s="21"/>
      <c r="B20" s="8"/>
      <c r="C20" s="8"/>
      <c r="D20" s="8"/>
      <c r="E20" s="8"/>
      <c r="F20" s="8"/>
      <c r="G20" s="9"/>
      <c r="H20" s="9"/>
      <c r="I20" s="9"/>
      <c r="J20" s="9"/>
    </row>
    <row r="21" spans="1:10" ht="15" customHeight="1">
      <c r="A21" s="21"/>
      <c r="B21" s="8"/>
      <c r="C21" s="8"/>
      <c r="D21" s="8"/>
      <c r="E21" s="8"/>
      <c r="F21" s="8"/>
      <c r="G21" s="9"/>
      <c r="H21" s="9"/>
      <c r="I21" s="9"/>
      <c r="J21" s="9"/>
    </row>
    <row r="22" spans="1:10" ht="15" customHeight="1">
      <c r="A22" s="21"/>
      <c r="B22" s="8"/>
      <c r="C22" s="8"/>
      <c r="D22" s="8"/>
      <c r="E22" s="8"/>
      <c r="F22" s="8"/>
      <c r="G22" s="9"/>
      <c r="H22" s="9"/>
      <c r="I22" s="9"/>
      <c r="J22" s="9"/>
    </row>
    <row r="23" spans="1:10" ht="15" customHeight="1">
      <c r="A23" s="21"/>
      <c r="B23" s="8"/>
      <c r="C23" s="8"/>
      <c r="D23" s="8"/>
      <c r="E23" s="8"/>
      <c r="F23" s="8"/>
      <c r="G23" s="9"/>
      <c r="H23" s="9"/>
      <c r="I23" s="9"/>
      <c r="J23" s="9"/>
    </row>
    <row r="24" spans="1:10" ht="15" customHeight="1">
      <c r="A24" s="21"/>
      <c r="B24" s="8"/>
      <c r="C24" s="8"/>
      <c r="D24" s="8"/>
      <c r="E24" s="8"/>
      <c r="F24" s="8"/>
      <c r="G24" s="9"/>
      <c r="H24" s="9"/>
      <c r="I24" s="9"/>
      <c r="J24" s="9"/>
    </row>
    <row r="25" spans="1:10" ht="15" customHeight="1">
      <c r="A25" s="21"/>
      <c r="B25" s="8"/>
      <c r="C25" s="8"/>
      <c r="D25" s="8"/>
      <c r="E25" s="8"/>
      <c r="F25" s="8"/>
      <c r="G25" s="9"/>
      <c r="H25" s="9"/>
      <c r="I25" s="9"/>
      <c r="J25" s="9"/>
    </row>
    <row r="26" spans="1:10" ht="15" customHeight="1">
      <c r="A26" s="21"/>
      <c r="B26" s="8"/>
      <c r="C26" s="8"/>
      <c r="D26" s="8"/>
      <c r="E26" s="8"/>
      <c r="F26" s="8"/>
      <c r="G26" s="9"/>
      <c r="H26" s="9"/>
      <c r="I26" s="9"/>
      <c r="J26" s="9"/>
    </row>
    <row r="27" spans="1:10" ht="15" customHeight="1">
      <c r="A27" s="21"/>
      <c r="B27" s="8"/>
      <c r="C27" s="8"/>
      <c r="D27" s="8"/>
      <c r="E27" s="8"/>
      <c r="F27" s="8"/>
      <c r="G27" s="9"/>
      <c r="H27" s="9"/>
      <c r="I27" s="9"/>
      <c r="J27" s="9"/>
    </row>
    <row r="28" spans="1:10" ht="15" customHeight="1">
      <c r="A28" s="21"/>
      <c r="B28" s="8"/>
      <c r="C28" s="8"/>
      <c r="D28" s="8"/>
      <c r="E28" s="8"/>
      <c r="F28" s="8"/>
      <c r="G28" s="9"/>
      <c r="H28" s="9"/>
      <c r="I28" s="9"/>
      <c r="J28" s="9"/>
    </row>
    <row r="29" spans="1:10" ht="15" customHeight="1">
      <c r="A29" s="21"/>
      <c r="B29" s="8"/>
      <c r="C29" s="8"/>
      <c r="D29" s="8"/>
      <c r="E29" s="8"/>
      <c r="F29" s="8"/>
      <c r="G29" s="9"/>
      <c r="H29" s="9"/>
      <c r="I29" s="9"/>
      <c r="J29" s="9"/>
    </row>
    <row r="30" spans="1:10" ht="15" customHeight="1">
      <c r="A30" s="21"/>
      <c r="B30" s="8"/>
      <c r="C30" s="8"/>
      <c r="D30" s="8"/>
      <c r="E30" s="8"/>
      <c r="F30" s="8"/>
      <c r="G30" s="9"/>
      <c r="H30" s="9"/>
      <c r="I30" s="9"/>
      <c r="J30" s="9"/>
    </row>
    <row r="31" spans="1:10" ht="15" customHeight="1">
      <c r="A31" s="21"/>
      <c r="B31" s="8"/>
      <c r="C31" s="8"/>
      <c r="D31" s="8"/>
      <c r="E31" s="8"/>
      <c r="F31" s="8"/>
      <c r="G31" s="9"/>
      <c r="H31" s="9"/>
      <c r="I31" s="9"/>
      <c r="J31" s="9"/>
    </row>
    <row r="32" spans="1:10" ht="15" customHeight="1">
      <c r="A32" s="22"/>
      <c r="B32" s="8"/>
      <c r="C32" s="8"/>
      <c r="D32" s="8"/>
      <c r="E32" s="8"/>
      <c r="F32" s="8"/>
      <c r="G32" s="9"/>
      <c r="H32" s="9"/>
      <c r="I32" s="9"/>
      <c r="J32" s="9"/>
    </row>
    <row r="33" spans="1:10" ht="15" customHeight="1">
      <c r="A33" s="3" t="s">
        <v>211</v>
      </c>
    </row>
    <row r="34" spans="1:10" ht="15" customHeight="1">
      <c r="A34" s="4" t="s">
        <v>52</v>
      </c>
      <c r="B34" s="4" t="s">
        <v>1</v>
      </c>
      <c r="C34" s="4" t="s">
        <v>2</v>
      </c>
      <c r="D34" s="4" t="s">
        <v>55</v>
      </c>
      <c r="E34" s="4" t="s">
        <v>56</v>
      </c>
      <c r="F34" s="4" t="s">
        <v>57</v>
      </c>
      <c r="G34" s="5" t="s">
        <v>58</v>
      </c>
      <c r="H34" s="5" t="s">
        <v>59</v>
      </c>
      <c r="I34" s="5" t="s">
        <v>53</v>
      </c>
      <c r="J34" s="5" t="s">
        <v>10</v>
      </c>
    </row>
    <row r="35" spans="1:10" ht="15" customHeight="1">
      <c r="A35" s="19" t="s">
        <v>225</v>
      </c>
      <c r="B35" s="6" t="s">
        <v>60</v>
      </c>
      <c r="C35" s="6" t="s">
        <v>60</v>
      </c>
      <c r="D35" s="6" t="s">
        <v>60</v>
      </c>
      <c r="E35" s="6" t="s">
        <v>218</v>
      </c>
      <c r="F35" s="6" t="s">
        <v>226</v>
      </c>
      <c r="G35" s="7"/>
      <c r="H35" s="7"/>
      <c r="I35" s="7"/>
      <c r="J35" s="7"/>
    </row>
    <row r="36" spans="1:10" ht="15" customHeight="1">
      <c r="A36" s="20" t="s">
        <v>60</v>
      </c>
      <c r="B36" s="6" t="s">
        <v>194</v>
      </c>
      <c r="C36" s="6" t="s">
        <v>195</v>
      </c>
      <c r="D36" s="6" t="s">
        <v>59</v>
      </c>
      <c r="E36" s="6" t="s">
        <v>60</v>
      </c>
      <c r="F36" s="6" t="s">
        <v>212</v>
      </c>
      <c r="G36" s="7">
        <v>2</v>
      </c>
      <c r="H36" s="7">
        <v>1</v>
      </c>
      <c r="I36" s="7">
        <v>2</v>
      </c>
      <c r="J36" s="7"/>
    </row>
    <row r="37" spans="1:10" ht="15" customHeight="1">
      <c r="A37" s="20" t="s">
        <v>60</v>
      </c>
      <c r="B37" s="6" t="s">
        <v>196</v>
      </c>
      <c r="C37" s="6" t="s">
        <v>197</v>
      </c>
      <c r="D37" s="6" t="s">
        <v>14</v>
      </c>
      <c r="E37" s="6" t="s">
        <v>60</v>
      </c>
      <c r="F37" s="6" t="s">
        <v>213</v>
      </c>
      <c r="G37" s="7">
        <v>9</v>
      </c>
      <c r="H37" s="7">
        <v>1</v>
      </c>
      <c r="I37" s="7">
        <v>9</v>
      </c>
      <c r="J37" s="7"/>
    </row>
    <row r="38" spans="1:10" ht="15" customHeight="1">
      <c r="A38" s="20" t="s">
        <v>60</v>
      </c>
      <c r="B38" s="6" t="s">
        <v>46</v>
      </c>
      <c r="C38" s="6" t="s">
        <v>149</v>
      </c>
      <c r="D38" s="6" t="s">
        <v>48</v>
      </c>
      <c r="E38" s="6" t="s">
        <v>214</v>
      </c>
      <c r="F38" s="6" t="s">
        <v>215</v>
      </c>
      <c r="G38" s="7">
        <v>3.6999999999999998E-2</v>
      </c>
      <c r="H38" s="7">
        <v>1</v>
      </c>
      <c r="I38" s="7">
        <v>3.6999999999999998E-2</v>
      </c>
      <c r="J38" s="7"/>
    </row>
    <row r="39" spans="1:10" ht="15" customHeight="1">
      <c r="A39" s="20" t="s">
        <v>60</v>
      </c>
      <c r="B39" s="6" t="s">
        <v>49</v>
      </c>
      <c r="C39" s="6" t="s">
        <v>50</v>
      </c>
      <c r="D39" s="6" t="s">
        <v>51</v>
      </c>
      <c r="E39" s="6" t="s">
        <v>60</v>
      </c>
      <c r="F39" s="6" t="s">
        <v>216</v>
      </c>
      <c r="G39" s="7">
        <v>3.6999999999999998E-2</v>
      </c>
      <c r="H39" s="7">
        <v>1</v>
      </c>
      <c r="I39" s="7">
        <v>3.6999999999999998E-2</v>
      </c>
      <c r="J39" s="7"/>
    </row>
    <row r="40" spans="1:10" ht="15" customHeight="1">
      <c r="A40" s="20" t="s">
        <v>60</v>
      </c>
      <c r="B40" s="6" t="s">
        <v>203</v>
      </c>
      <c r="C40" s="6" t="s">
        <v>204</v>
      </c>
      <c r="D40" s="6" t="s">
        <v>130</v>
      </c>
      <c r="E40" s="6" t="s">
        <v>60</v>
      </c>
      <c r="F40" s="6" t="s">
        <v>247</v>
      </c>
      <c r="G40" s="7">
        <f>(23+12.5)*2</f>
        <v>71</v>
      </c>
      <c r="H40" s="7">
        <v>1</v>
      </c>
      <c r="I40" s="7">
        <f>G40</f>
        <v>71</v>
      </c>
      <c r="J40" s="7"/>
    </row>
    <row r="41" spans="1:10" ht="15" customHeight="1">
      <c r="A41" s="21"/>
      <c r="B41" s="8"/>
      <c r="C41" s="8"/>
      <c r="D41" s="8"/>
      <c r="E41" s="8"/>
      <c r="F41" s="8"/>
      <c r="G41" s="9"/>
      <c r="H41" s="9"/>
      <c r="I41" s="9"/>
      <c r="J41" s="9"/>
    </row>
    <row r="42" spans="1:10" ht="15" customHeight="1">
      <c r="A42" s="21"/>
      <c r="B42" s="8"/>
      <c r="C42" s="8"/>
      <c r="D42" s="8"/>
      <c r="E42" s="8"/>
      <c r="F42" s="8"/>
      <c r="G42" s="9"/>
      <c r="H42" s="9"/>
      <c r="I42" s="9"/>
      <c r="J42" s="9"/>
    </row>
    <row r="43" spans="1:10" ht="15" customHeight="1">
      <c r="A43" s="21"/>
      <c r="B43" s="8"/>
      <c r="C43" s="8"/>
      <c r="D43" s="8"/>
      <c r="E43" s="8"/>
      <c r="F43" s="8"/>
      <c r="G43" s="9"/>
      <c r="H43" s="9"/>
      <c r="I43" s="9"/>
      <c r="J43" s="9"/>
    </row>
    <row r="44" spans="1:10" ht="15" customHeight="1">
      <c r="A44" s="21"/>
      <c r="B44" s="8"/>
      <c r="C44" s="8"/>
      <c r="D44" s="8"/>
      <c r="E44" s="8"/>
      <c r="F44" s="8"/>
      <c r="G44" s="9"/>
      <c r="H44" s="9"/>
      <c r="I44" s="9"/>
      <c r="J44" s="9"/>
    </row>
    <row r="45" spans="1:10" ht="15" customHeight="1">
      <c r="A45" s="21"/>
      <c r="B45" s="8"/>
      <c r="C45" s="8"/>
      <c r="D45" s="8"/>
      <c r="E45" s="8"/>
      <c r="F45" s="8"/>
      <c r="G45" s="9"/>
      <c r="H45" s="9"/>
      <c r="I45" s="9"/>
      <c r="J45" s="9"/>
    </row>
    <row r="46" spans="1:10" ht="15" customHeight="1">
      <c r="A46" s="21"/>
      <c r="B46" s="8"/>
      <c r="C46" s="8"/>
      <c r="D46" s="8"/>
      <c r="E46" s="8"/>
      <c r="F46" s="8"/>
      <c r="G46" s="9"/>
      <c r="H46" s="9"/>
      <c r="I46" s="9"/>
      <c r="J46" s="9"/>
    </row>
    <row r="47" spans="1:10" ht="15" customHeight="1">
      <c r="A47" s="21"/>
      <c r="B47" s="8"/>
      <c r="C47" s="8"/>
      <c r="D47" s="8"/>
      <c r="E47" s="8"/>
      <c r="F47" s="8"/>
      <c r="G47" s="9"/>
      <c r="H47" s="9"/>
      <c r="I47" s="9"/>
      <c r="J47" s="9"/>
    </row>
    <row r="48" spans="1:10" ht="15" customHeight="1">
      <c r="A48" s="21"/>
      <c r="B48" s="8"/>
      <c r="C48" s="8"/>
      <c r="D48" s="8"/>
      <c r="E48" s="8"/>
      <c r="F48" s="8"/>
      <c r="G48" s="9"/>
      <c r="H48" s="9"/>
      <c r="I48" s="9"/>
      <c r="J48" s="9"/>
    </row>
    <row r="49" spans="1:10" ht="15" customHeight="1">
      <c r="A49" s="21"/>
      <c r="B49" s="8"/>
      <c r="C49" s="8"/>
      <c r="D49" s="8"/>
      <c r="E49" s="8"/>
      <c r="F49" s="8"/>
      <c r="G49" s="9"/>
      <c r="H49" s="9"/>
      <c r="I49" s="9"/>
      <c r="J49" s="9"/>
    </row>
    <row r="50" spans="1:10" ht="15" customHeight="1">
      <c r="A50" s="21"/>
      <c r="B50" s="8"/>
      <c r="C50" s="8"/>
      <c r="D50" s="8"/>
      <c r="E50" s="8"/>
      <c r="F50" s="8"/>
      <c r="G50" s="9"/>
      <c r="H50" s="9"/>
      <c r="I50" s="9"/>
      <c r="J50" s="9"/>
    </row>
    <row r="51" spans="1:10" ht="15" customHeight="1">
      <c r="A51" s="21"/>
      <c r="B51" s="8"/>
      <c r="C51" s="8"/>
      <c r="D51" s="8"/>
      <c r="E51" s="8"/>
      <c r="F51" s="8"/>
      <c r="G51" s="9"/>
      <c r="H51" s="9"/>
      <c r="I51" s="9"/>
      <c r="J51" s="9"/>
    </row>
    <row r="52" spans="1:10" ht="15" customHeight="1">
      <c r="A52" s="21"/>
      <c r="B52" s="8"/>
      <c r="C52" s="8"/>
      <c r="D52" s="8"/>
      <c r="E52" s="8"/>
      <c r="F52" s="8"/>
      <c r="G52" s="9"/>
      <c r="H52" s="9"/>
      <c r="I52" s="9"/>
      <c r="J52" s="9"/>
    </row>
    <row r="53" spans="1:10" ht="15" customHeight="1">
      <c r="A53" s="21"/>
      <c r="B53" s="8"/>
      <c r="C53" s="8"/>
      <c r="D53" s="8"/>
      <c r="E53" s="8"/>
      <c r="F53" s="8"/>
      <c r="G53" s="9"/>
      <c r="H53" s="9"/>
      <c r="I53" s="9"/>
      <c r="J53" s="9"/>
    </row>
    <row r="54" spans="1:10" ht="15" customHeight="1">
      <c r="A54" s="21"/>
      <c r="B54" s="8"/>
      <c r="C54" s="8"/>
      <c r="D54" s="8"/>
      <c r="E54" s="8"/>
      <c r="F54" s="8"/>
      <c r="G54" s="9"/>
      <c r="H54" s="9"/>
      <c r="I54" s="9"/>
      <c r="J54" s="9"/>
    </row>
    <row r="55" spans="1:10" ht="15" customHeight="1">
      <c r="A55" s="21"/>
      <c r="B55" s="8"/>
      <c r="C55" s="8"/>
      <c r="D55" s="8"/>
      <c r="E55" s="8"/>
      <c r="F55" s="8"/>
      <c r="G55" s="9"/>
      <c r="H55" s="9"/>
      <c r="I55" s="9"/>
      <c r="J55" s="9"/>
    </row>
    <row r="56" spans="1:10" ht="15" customHeight="1">
      <c r="A56" s="21"/>
      <c r="B56" s="8"/>
      <c r="C56" s="8"/>
      <c r="D56" s="8"/>
      <c r="E56" s="8"/>
      <c r="F56" s="8"/>
      <c r="G56" s="9"/>
      <c r="H56" s="9"/>
      <c r="I56" s="9"/>
      <c r="J56" s="9"/>
    </row>
    <row r="57" spans="1:10" ht="15" customHeight="1">
      <c r="A57" s="21"/>
      <c r="B57" s="8"/>
      <c r="C57" s="8"/>
      <c r="D57" s="8"/>
      <c r="E57" s="8"/>
      <c r="F57" s="8"/>
      <c r="G57" s="9"/>
      <c r="H57" s="9"/>
      <c r="I57" s="9"/>
      <c r="J57" s="9"/>
    </row>
    <row r="58" spans="1:10" ht="15" customHeight="1">
      <c r="A58" s="21"/>
      <c r="B58" s="8"/>
      <c r="C58" s="8"/>
      <c r="D58" s="8"/>
      <c r="E58" s="8"/>
      <c r="F58" s="8"/>
      <c r="G58" s="9"/>
      <c r="H58" s="9"/>
      <c r="I58" s="9"/>
      <c r="J58" s="9"/>
    </row>
    <row r="59" spans="1:10" ht="15" customHeight="1">
      <c r="A59" s="21"/>
      <c r="B59" s="8"/>
      <c r="C59" s="8"/>
      <c r="D59" s="8"/>
      <c r="E59" s="8"/>
      <c r="F59" s="8"/>
      <c r="G59" s="9"/>
      <c r="H59" s="9"/>
      <c r="I59" s="9"/>
      <c r="J59" s="9"/>
    </row>
    <row r="60" spans="1:10" ht="15" customHeight="1">
      <c r="A60" s="21"/>
      <c r="B60" s="8"/>
      <c r="C60" s="8"/>
      <c r="D60" s="8"/>
      <c r="E60" s="8"/>
      <c r="F60" s="8"/>
      <c r="G60" s="9"/>
      <c r="H60" s="9"/>
      <c r="I60" s="9"/>
      <c r="J60" s="9"/>
    </row>
    <row r="61" spans="1:10" ht="15" customHeight="1">
      <c r="A61" s="21"/>
      <c r="B61" s="17"/>
      <c r="C61" s="17"/>
      <c r="D61" s="17"/>
      <c r="E61" s="17"/>
      <c r="F61" s="17"/>
      <c r="G61" s="18"/>
      <c r="H61" s="18"/>
      <c r="I61" s="18"/>
      <c r="J61" s="18"/>
    </row>
    <row r="62" spans="1:10" ht="15" customHeight="1">
      <c r="A62" s="21"/>
      <c r="B62" s="8"/>
      <c r="C62" s="8"/>
      <c r="D62" s="8"/>
      <c r="E62" s="8"/>
      <c r="F62" s="8"/>
      <c r="G62" s="9"/>
      <c r="H62" s="9"/>
      <c r="I62" s="9"/>
      <c r="J62" s="9"/>
    </row>
    <row r="63" spans="1:10" ht="15" customHeight="1">
      <c r="A63" s="21"/>
      <c r="B63" s="8"/>
      <c r="C63" s="8"/>
      <c r="D63" s="8"/>
      <c r="E63" s="8"/>
      <c r="F63" s="8"/>
      <c r="G63" s="9"/>
      <c r="H63" s="9"/>
      <c r="I63" s="9"/>
      <c r="J63" s="9"/>
    </row>
    <row r="64" spans="1:10" ht="15" customHeight="1">
      <c r="A64" s="22"/>
      <c r="B64" s="8"/>
      <c r="C64" s="8"/>
      <c r="D64" s="8"/>
      <c r="E64" s="8"/>
      <c r="F64" s="8"/>
      <c r="G64" s="9"/>
      <c r="H64" s="9"/>
      <c r="I64" s="9"/>
      <c r="J64" s="9"/>
    </row>
  </sheetData>
  <mergeCells count="1">
    <mergeCell ref="A1:J1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N33"/>
  <sheetViews>
    <sheetView tabSelected="1" zoomScaleNormal="100" workbookViewId="0">
      <pane ySplit="3" topLeftCell="A4" activePane="bottomLeft" state="frozen"/>
      <selection activeCell="A32" sqref="A32:XFD32"/>
      <selection pane="bottomLeft" activeCell="E13" sqref="E13"/>
    </sheetView>
  </sheetViews>
  <sheetFormatPr defaultRowHeight="15" customHeight="1"/>
  <cols>
    <col min="1" max="1" width="15.625" style="3" customWidth="1"/>
    <col min="2" max="3" width="21.625" style="3" customWidth="1"/>
    <col min="4" max="4" width="4.25" style="3" customWidth="1"/>
    <col min="5" max="5" width="12.625" style="3" customWidth="1"/>
    <col min="6" max="6" width="28.625" style="3" customWidth="1"/>
    <col min="7" max="7" width="6.625" style="1" customWidth="1"/>
    <col min="8" max="8" width="3.625" style="1" customWidth="1"/>
    <col min="9" max="9" width="6.625" style="1" customWidth="1"/>
    <col min="10" max="10" width="4.25" style="1" customWidth="1"/>
    <col min="11" max="11" width="6.625" style="1" customWidth="1"/>
    <col min="12" max="13" width="17.25" style="1" customWidth="1"/>
    <col min="14" max="16384" width="9" style="1"/>
  </cols>
  <sheetData>
    <row r="1" spans="1:14" s="11" customFormat="1" ht="24.95" customHeight="1">
      <c r="A1" s="34" t="s">
        <v>237</v>
      </c>
      <c r="B1" s="34"/>
      <c r="C1" s="34"/>
      <c r="D1" s="34"/>
      <c r="E1" s="34"/>
      <c r="F1" s="34"/>
      <c r="G1" s="34"/>
      <c r="H1" s="34"/>
      <c r="I1" s="34"/>
      <c r="J1" s="34"/>
    </row>
    <row r="2" spans="1:14" ht="15" customHeight="1">
      <c r="A2" s="3" t="s">
        <v>54</v>
      </c>
    </row>
    <row r="3" spans="1:14" ht="15" customHeight="1">
      <c r="A3" s="4" t="s">
        <v>52</v>
      </c>
      <c r="B3" s="4" t="s">
        <v>1</v>
      </c>
      <c r="C3" s="4" t="s">
        <v>2</v>
      </c>
      <c r="D3" s="4" t="s">
        <v>55</v>
      </c>
      <c r="E3" s="4" t="s">
        <v>56</v>
      </c>
      <c r="F3" s="4" t="s">
        <v>57</v>
      </c>
      <c r="G3" s="5" t="s">
        <v>58</v>
      </c>
      <c r="H3" s="5" t="s">
        <v>59</v>
      </c>
      <c r="I3" s="5" t="s">
        <v>53</v>
      </c>
      <c r="J3" s="5" t="s">
        <v>10</v>
      </c>
    </row>
    <row r="4" spans="1:14" ht="15" customHeight="1">
      <c r="A4" s="19" t="s">
        <v>217</v>
      </c>
      <c r="B4" s="6" t="s">
        <v>60</v>
      </c>
      <c r="C4" s="6" t="s">
        <v>60</v>
      </c>
      <c r="D4" s="6" t="s">
        <v>60</v>
      </c>
      <c r="E4" s="6" t="s">
        <v>218</v>
      </c>
      <c r="F4" s="6" t="s">
        <v>219</v>
      </c>
      <c r="G4" s="7"/>
      <c r="H4" s="7"/>
      <c r="I4" s="7"/>
      <c r="J4" s="7"/>
    </row>
    <row r="5" spans="1:14" ht="15" customHeight="1">
      <c r="A5" s="20" t="s">
        <v>60</v>
      </c>
      <c r="B5" s="6" t="s">
        <v>12</v>
      </c>
      <c r="C5" s="6" t="s">
        <v>13</v>
      </c>
      <c r="D5" s="6" t="s">
        <v>14</v>
      </c>
      <c r="E5" s="6" t="s">
        <v>62</v>
      </c>
      <c r="F5" s="6" t="s">
        <v>248</v>
      </c>
      <c r="G5" s="7">
        <v>867.9</v>
      </c>
      <c r="H5" s="7">
        <v>1</v>
      </c>
      <c r="I5" s="7">
        <f>G5</f>
        <v>867.9</v>
      </c>
      <c r="J5" s="7"/>
      <c r="L5" s="6" t="s">
        <v>12</v>
      </c>
      <c r="M5" s="37" t="s">
        <v>257</v>
      </c>
      <c r="N5" s="1">
        <f>SUM(I5,I11)</f>
        <v>1126.3</v>
      </c>
    </row>
    <row r="6" spans="1:14" ht="15" customHeight="1">
      <c r="A6" s="20" t="s">
        <v>60</v>
      </c>
      <c r="B6" s="6" t="s">
        <v>27</v>
      </c>
      <c r="C6" s="6" t="s">
        <v>28</v>
      </c>
      <c r="D6" s="6" t="s">
        <v>29</v>
      </c>
      <c r="E6" s="6" t="s">
        <v>62</v>
      </c>
      <c r="F6" s="6" t="s">
        <v>249</v>
      </c>
      <c r="G6" s="7">
        <f>867.9*0.1</f>
        <v>86.79</v>
      </c>
      <c r="H6" s="7">
        <v>1</v>
      </c>
      <c r="I6" s="7">
        <f t="shared" ref="I6:I25" si="0">G6</f>
        <v>86.79</v>
      </c>
      <c r="J6" s="7"/>
      <c r="L6" s="6" t="s">
        <v>15</v>
      </c>
      <c r="M6" s="37" t="s">
        <v>258</v>
      </c>
      <c r="N6" s="1">
        <f>I7</f>
        <v>228.5</v>
      </c>
    </row>
    <row r="7" spans="1:14" ht="15" customHeight="1">
      <c r="A7" s="20" t="s">
        <v>60</v>
      </c>
      <c r="B7" s="6" t="s">
        <v>15</v>
      </c>
      <c r="C7" s="6" t="s">
        <v>16</v>
      </c>
      <c r="D7" s="6" t="s">
        <v>14</v>
      </c>
      <c r="E7" s="6" t="s">
        <v>63</v>
      </c>
      <c r="F7" s="6" t="s">
        <v>250</v>
      </c>
      <c r="G7" s="7">
        <f>228.5</f>
        <v>228.5</v>
      </c>
      <c r="H7" s="7">
        <v>1</v>
      </c>
      <c r="I7" s="7">
        <f t="shared" si="0"/>
        <v>228.5</v>
      </c>
      <c r="J7" s="7"/>
      <c r="L7" s="6" t="s">
        <v>17</v>
      </c>
      <c r="M7" s="37" t="s">
        <v>252</v>
      </c>
      <c r="N7" s="1">
        <f>I9</f>
        <v>43.76</v>
      </c>
    </row>
    <row r="8" spans="1:14" ht="15" customHeight="1">
      <c r="A8" s="20" t="s">
        <v>60</v>
      </c>
      <c r="B8" s="6" t="s">
        <v>27</v>
      </c>
      <c r="C8" s="6" t="s">
        <v>28</v>
      </c>
      <c r="D8" s="6" t="s">
        <v>29</v>
      </c>
      <c r="E8" s="6" t="s">
        <v>63</v>
      </c>
      <c r="F8" s="6" t="s">
        <v>251</v>
      </c>
      <c r="G8" s="7">
        <f>228.5*0.1</f>
        <v>22.85</v>
      </c>
      <c r="H8" s="7">
        <v>1</v>
      </c>
      <c r="I8" s="7">
        <f t="shared" si="0"/>
        <v>22.85</v>
      </c>
      <c r="J8" s="7"/>
      <c r="L8" s="6" t="s">
        <v>27</v>
      </c>
      <c r="M8" s="37" t="s">
        <v>259</v>
      </c>
      <c r="N8" s="1">
        <f>SUM(I6,I8,I10,I12,I17)</f>
        <v>163.35600000000002</v>
      </c>
    </row>
    <row r="9" spans="1:14" ht="15" customHeight="1">
      <c r="A9" s="20" t="s">
        <v>60</v>
      </c>
      <c r="B9" s="6" t="s">
        <v>17</v>
      </c>
      <c r="C9" s="6" t="s">
        <v>18</v>
      </c>
      <c r="D9" s="6" t="s">
        <v>14</v>
      </c>
      <c r="E9" s="6" t="s">
        <v>240</v>
      </c>
      <c r="F9" s="6" t="s">
        <v>253</v>
      </c>
      <c r="G9" s="7">
        <f>43.76</f>
        <v>43.76</v>
      </c>
      <c r="H9" s="7">
        <v>1</v>
      </c>
      <c r="I9" s="7">
        <f t="shared" si="0"/>
        <v>43.76</v>
      </c>
      <c r="J9" s="7"/>
    </row>
    <row r="10" spans="1:14" ht="15" customHeight="1">
      <c r="A10" s="20" t="s">
        <v>60</v>
      </c>
      <c r="B10" s="6" t="s">
        <v>27</v>
      </c>
      <c r="C10" s="6" t="s">
        <v>28</v>
      </c>
      <c r="D10" s="6" t="s">
        <v>29</v>
      </c>
      <c r="E10" s="6" t="s">
        <v>240</v>
      </c>
      <c r="F10" s="6" t="s">
        <v>254</v>
      </c>
      <c r="G10" s="7">
        <f>43.76*0.1</f>
        <v>4.3760000000000003</v>
      </c>
      <c r="H10" s="7">
        <v>1</v>
      </c>
      <c r="I10" s="7">
        <f t="shared" si="0"/>
        <v>4.3760000000000003</v>
      </c>
      <c r="J10" s="7"/>
    </row>
    <row r="11" spans="1:14" ht="15" customHeight="1">
      <c r="A11" s="20" t="s">
        <v>60</v>
      </c>
      <c r="B11" s="6" t="s">
        <v>12</v>
      </c>
      <c r="C11" s="6" t="s">
        <v>13</v>
      </c>
      <c r="D11" s="6" t="s">
        <v>14</v>
      </c>
      <c r="E11" s="6" t="s">
        <v>64</v>
      </c>
      <c r="F11" s="6" t="s">
        <v>256</v>
      </c>
      <c r="G11" s="7">
        <f>25.84/0.1</f>
        <v>258.39999999999998</v>
      </c>
      <c r="H11" s="7">
        <v>1</v>
      </c>
      <c r="I11" s="7">
        <f t="shared" si="0"/>
        <v>258.39999999999998</v>
      </c>
      <c r="J11" s="7"/>
    </row>
    <row r="12" spans="1:14" ht="15" customHeight="1">
      <c r="A12" s="20" t="s">
        <v>60</v>
      </c>
      <c r="B12" s="6" t="s">
        <v>27</v>
      </c>
      <c r="C12" s="6" t="s">
        <v>28</v>
      </c>
      <c r="D12" s="6" t="s">
        <v>29</v>
      </c>
      <c r="E12" s="6" t="s">
        <v>64</v>
      </c>
      <c r="F12" s="6" t="s">
        <v>255</v>
      </c>
      <c r="G12" s="7">
        <f>25.84</f>
        <v>25.84</v>
      </c>
      <c r="H12" s="7">
        <v>1</v>
      </c>
      <c r="I12" s="7">
        <f t="shared" si="0"/>
        <v>25.84</v>
      </c>
      <c r="J12" s="7"/>
    </row>
    <row r="13" spans="1:14" ht="15" customHeight="1">
      <c r="A13" s="20" t="s">
        <v>60</v>
      </c>
      <c r="B13" s="6" t="s">
        <v>60</v>
      </c>
      <c r="C13" s="6" t="s">
        <v>60</v>
      </c>
      <c r="D13" s="6" t="s">
        <v>60</v>
      </c>
      <c r="E13" s="6" t="s">
        <v>61</v>
      </c>
      <c r="F13" s="6" t="s">
        <v>65</v>
      </c>
      <c r="G13" s="7"/>
      <c r="H13" s="7"/>
      <c r="I13" s="7"/>
      <c r="J13" s="7"/>
    </row>
    <row r="14" spans="1:14" ht="15" customHeight="1">
      <c r="A14" s="20" t="s">
        <v>60</v>
      </c>
      <c r="B14" s="6" t="s">
        <v>19</v>
      </c>
      <c r="C14" s="6" t="s">
        <v>20</v>
      </c>
      <c r="D14" s="6" t="s">
        <v>21</v>
      </c>
      <c r="E14" s="6" t="s">
        <v>66</v>
      </c>
      <c r="F14" s="6" t="s">
        <v>67</v>
      </c>
      <c r="G14" s="7">
        <v>2.19</v>
      </c>
      <c r="H14" s="7">
        <v>1</v>
      </c>
      <c r="I14" s="7">
        <f t="shared" si="0"/>
        <v>2.19</v>
      </c>
      <c r="J14" s="7"/>
    </row>
    <row r="15" spans="1:14" ht="15" customHeight="1">
      <c r="A15" s="20" t="s">
        <v>60</v>
      </c>
      <c r="B15" s="6" t="s">
        <v>22</v>
      </c>
      <c r="C15" s="6" t="s">
        <v>23</v>
      </c>
      <c r="D15" s="6" t="s">
        <v>21</v>
      </c>
      <c r="E15" s="6" t="s">
        <v>68</v>
      </c>
      <c r="F15" s="6" t="s">
        <v>69</v>
      </c>
      <c r="G15" s="7">
        <v>23.5</v>
      </c>
      <c r="H15" s="7">
        <v>1</v>
      </c>
      <c r="I15" s="7">
        <f t="shared" si="0"/>
        <v>23.5</v>
      </c>
      <c r="J15" s="7"/>
    </row>
    <row r="16" spans="1:14" ht="15" customHeight="1">
      <c r="A16" s="20" t="s">
        <v>60</v>
      </c>
      <c r="B16" s="6" t="s">
        <v>24</v>
      </c>
      <c r="C16" s="6" t="s">
        <v>25</v>
      </c>
      <c r="D16" s="6" t="s">
        <v>21</v>
      </c>
      <c r="E16" s="6" t="s">
        <v>68</v>
      </c>
      <c r="F16" s="6" t="s">
        <v>69</v>
      </c>
      <c r="G16" s="7">
        <v>23.5</v>
      </c>
      <c r="H16" s="7">
        <v>1</v>
      </c>
      <c r="I16" s="7">
        <f t="shared" si="0"/>
        <v>23.5</v>
      </c>
      <c r="J16" s="7"/>
    </row>
    <row r="17" spans="1:12" ht="15" customHeight="1">
      <c r="A17" s="20" t="s">
        <v>60</v>
      </c>
      <c r="B17" s="6" t="s">
        <v>27</v>
      </c>
      <c r="C17" s="6" t="s">
        <v>28</v>
      </c>
      <c r="D17" s="6" t="s">
        <v>29</v>
      </c>
      <c r="E17" s="6" t="s">
        <v>68</v>
      </c>
      <c r="F17" s="6" t="s">
        <v>69</v>
      </c>
      <c r="G17" s="7">
        <v>23.5</v>
      </c>
      <c r="H17" s="7">
        <v>1</v>
      </c>
      <c r="I17" s="7">
        <f t="shared" si="0"/>
        <v>23.5</v>
      </c>
      <c r="J17" s="7"/>
    </row>
    <row r="18" spans="1:12" ht="15" customHeight="1">
      <c r="A18" s="20" t="s">
        <v>60</v>
      </c>
      <c r="B18" s="6" t="s">
        <v>31</v>
      </c>
      <c r="C18" s="6" t="s">
        <v>32</v>
      </c>
      <c r="D18" s="6" t="s">
        <v>14</v>
      </c>
      <c r="E18" s="6" t="s">
        <v>60</v>
      </c>
      <c r="F18" s="6" t="s">
        <v>70</v>
      </c>
      <c r="G18" s="7">
        <v>26.774999999999999</v>
      </c>
      <c r="H18" s="7">
        <v>1</v>
      </c>
      <c r="I18" s="7">
        <f t="shared" si="0"/>
        <v>26.774999999999999</v>
      </c>
      <c r="J18" s="7"/>
    </row>
    <row r="19" spans="1:12" ht="15" customHeight="1">
      <c r="A19" s="20" t="s">
        <v>60</v>
      </c>
      <c r="B19" s="6" t="s">
        <v>33</v>
      </c>
      <c r="C19" s="6" t="s">
        <v>34</v>
      </c>
      <c r="D19" s="6" t="s">
        <v>29</v>
      </c>
      <c r="E19" s="6" t="s">
        <v>60</v>
      </c>
      <c r="F19" s="6" t="s">
        <v>71</v>
      </c>
      <c r="G19" s="7">
        <v>5.25</v>
      </c>
      <c r="H19" s="7">
        <v>1</v>
      </c>
      <c r="I19" s="7">
        <f t="shared" si="0"/>
        <v>5.25</v>
      </c>
      <c r="J19" s="7"/>
    </row>
    <row r="20" spans="1:12" ht="15" customHeight="1">
      <c r="A20" s="20" t="s">
        <v>60</v>
      </c>
      <c r="B20" s="6" t="s">
        <v>46</v>
      </c>
      <c r="C20" s="6" t="s">
        <v>47</v>
      </c>
      <c r="D20" s="6" t="s">
        <v>48</v>
      </c>
      <c r="E20" s="6" t="s">
        <v>60</v>
      </c>
      <c r="F20" s="6" t="s">
        <v>72</v>
      </c>
      <c r="G20" s="7">
        <v>0.61599999999999999</v>
      </c>
      <c r="H20" s="7">
        <v>1</v>
      </c>
      <c r="I20" s="7">
        <f t="shared" si="0"/>
        <v>0.61599999999999999</v>
      </c>
      <c r="J20" s="7"/>
    </row>
    <row r="21" spans="1:12" ht="15" customHeight="1">
      <c r="A21" s="20" t="s">
        <v>60</v>
      </c>
      <c r="B21" s="6" t="s">
        <v>49</v>
      </c>
      <c r="C21" s="6" t="s">
        <v>50</v>
      </c>
      <c r="D21" s="6" t="s">
        <v>51</v>
      </c>
      <c r="E21" s="6" t="s">
        <v>60</v>
      </c>
      <c r="F21" s="6" t="s">
        <v>72</v>
      </c>
      <c r="G21" s="7">
        <v>0.61599999999999999</v>
      </c>
      <c r="H21" s="7">
        <v>1</v>
      </c>
      <c r="I21" s="7">
        <f t="shared" si="0"/>
        <v>0.61599999999999999</v>
      </c>
      <c r="J21" s="7"/>
    </row>
    <row r="22" spans="1:12" ht="15" customHeight="1">
      <c r="A22" s="20" t="s">
        <v>60</v>
      </c>
      <c r="B22" s="6" t="s">
        <v>36</v>
      </c>
      <c r="C22" s="6" t="s">
        <v>37</v>
      </c>
      <c r="D22" s="6" t="s">
        <v>38</v>
      </c>
      <c r="E22" s="6" t="s">
        <v>60</v>
      </c>
      <c r="F22" s="6" t="s">
        <v>73</v>
      </c>
      <c r="G22" s="7">
        <v>1.05</v>
      </c>
      <c r="H22" s="7">
        <v>1</v>
      </c>
      <c r="I22" s="7">
        <f t="shared" si="0"/>
        <v>1.05</v>
      </c>
      <c r="J22" s="7"/>
    </row>
    <row r="23" spans="1:12" ht="15" customHeight="1">
      <c r="A23" s="20" t="s">
        <v>60</v>
      </c>
      <c r="B23" s="6" t="s">
        <v>39</v>
      </c>
      <c r="C23" s="6" t="s">
        <v>40</v>
      </c>
      <c r="D23" s="6" t="s">
        <v>29</v>
      </c>
      <c r="E23" s="6" t="s">
        <v>60</v>
      </c>
      <c r="F23" s="6" t="s">
        <v>74</v>
      </c>
      <c r="G23" s="7">
        <v>10.5</v>
      </c>
      <c r="H23" s="7">
        <v>1</v>
      </c>
      <c r="I23" s="7">
        <f t="shared" si="0"/>
        <v>10.5</v>
      </c>
      <c r="J23" s="7"/>
    </row>
    <row r="24" spans="1:12" ht="15" customHeight="1">
      <c r="A24" s="20" t="s">
        <v>60</v>
      </c>
      <c r="B24" s="6" t="s">
        <v>60</v>
      </c>
      <c r="C24" s="6" t="s">
        <v>60</v>
      </c>
      <c r="D24" s="6" t="s">
        <v>60</v>
      </c>
      <c r="E24" s="6" t="s">
        <v>61</v>
      </c>
      <c r="F24" s="6" t="s">
        <v>75</v>
      </c>
      <c r="G24" s="7"/>
      <c r="H24" s="7"/>
      <c r="I24" s="7"/>
      <c r="J24" s="7"/>
    </row>
    <row r="25" spans="1:12" ht="15" customHeight="1">
      <c r="A25" s="20" t="s">
        <v>60</v>
      </c>
      <c r="B25" s="6" t="s">
        <v>42</v>
      </c>
      <c r="C25" s="6" t="s">
        <v>43</v>
      </c>
      <c r="D25" s="6" t="s">
        <v>44</v>
      </c>
      <c r="E25" s="6" t="s">
        <v>60</v>
      </c>
      <c r="F25" s="6" t="s">
        <v>76</v>
      </c>
      <c r="G25" s="7">
        <v>3</v>
      </c>
      <c r="H25" s="7">
        <v>1</v>
      </c>
      <c r="I25" s="7">
        <f t="shared" si="0"/>
        <v>3</v>
      </c>
      <c r="J25" s="7"/>
      <c r="L25" s="1">
        <f>SUM(I5:I25)</f>
        <v>1658.913</v>
      </c>
    </row>
    <row r="26" spans="1:12" ht="15" customHeight="1">
      <c r="A26" s="21"/>
      <c r="B26" s="8"/>
      <c r="C26" s="8"/>
      <c r="D26" s="8"/>
      <c r="E26" s="8"/>
      <c r="F26" s="8"/>
      <c r="G26" s="9"/>
      <c r="H26" s="9"/>
      <c r="I26" s="9"/>
      <c r="J26" s="9"/>
    </row>
    <row r="27" spans="1:12" ht="15" customHeight="1">
      <c r="A27" s="21"/>
      <c r="B27" s="8"/>
      <c r="C27" s="8"/>
      <c r="D27" s="8"/>
      <c r="E27" s="8"/>
      <c r="F27" s="8"/>
      <c r="G27" s="9"/>
      <c r="H27" s="9"/>
      <c r="I27" s="9"/>
      <c r="J27" s="9"/>
    </row>
    <row r="28" spans="1:12" ht="15" customHeight="1">
      <c r="A28" s="21"/>
      <c r="B28" s="8"/>
      <c r="C28" s="8"/>
      <c r="D28" s="8"/>
      <c r="E28" s="8"/>
      <c r="F28" s="8"/>
      <c r="G28" s="9"/>
      <c r="H28" s="9"/>
      <c r="I28" s="9"/>
      <c r="J28" s="9"/>
    </row>
    <row r="29" spans="1:12" ht="15" customHeight="1">
      <c r="A29" s="21"/>
      <c r="B29" s="8"/>
      <c r="C29" s="8"/>
      <c r="D29" s="8"/>
      <c r="E29" s="8"/>
      <c r="F29" s="8"/>
      <c r="G29" s="9"/>
      <c r="H29" s="9"/>
      <c r="I29" s="9"/>
      <c r="J29" s="9"/>
    </row>
    <row r="30" spans="1:12" ht="15" customHeight="1">
      <c r="A30" s="21"/>
      <c r="B30" s="8"/>
      <c r="C30" s="8"/>
      <c r="D30" s="8"/>
      <c r="E30" s="8"/>
      <c r="F30" s="8"/>
      <c r="G30" s="9"/>
      <c r="H30" s="9"/>
      <c r="I30" s="9"/>
      <c r="J30" s="9"/>
    </row>
    <row r="31" spans="1:12" ht="15" customHeight="1">
      <c r="A31" s="21"/>
      <c r="B31" s="17"/>
      <c r="C31" s="17"/>
      <c r="D31" s="17"/>
      <c r="E31" s="17"/>
      <c r="F31" s="17"/>
      <c r="G31" s="18"/>
      <c r="H31" s="18"/>
      <c r="I31" s="18"/>
      <c r="J31" s="18"/>
    </row>
    <row r="32" spans="1:12" ht="15" customHeight="1">
      <c r="A32" s="21"/>
      <c r="B32" s="8"/>
      <c r="C32" s="8"/>
      <c r="D32" s="8"/>
      <c r="E32" s="8"/>
      <c r="F32" s="8"/>
      <c r="G32" s="9"/>
      <c r="H32" s="9"/>
      <c r="I32" s="9"/>
      <c r="J32" s="9"/>
    </row>
    <row r="33" spans="1:10" ht="15" customHeight="1">
      <c r="A33" s="22"/>
      <c r="B33" s="8"/>
      <c r="C33" s="8"/>
      <c r="D33" s="8"/>
      <c r="E33" s="8"/>
      <c r="F33" s="8"/>
      <c r="G33" s="9"/>
      <c r="H33" s="9"/>
      <c r="I33" s="9"/>
      <c r="J33" s="9"/>
    </row>
  </sheetData>
  <mergeCells count="1">
    <mergeCell ref="A1:J1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L31"/>
  <sheetViews>
    <sheetView zoomScaleNormal="100" workbookViewId="0">
      <pane ySplit="3" topLeftCell="A4" activePane="bottomLeft" state="frozen"/>
      <selection activeCell="A32" sqref="A32:XFD32"/>
      <selection pane="bottomLeft" activeCell="A32" sqref="A32:XFD32"/>
    </sheetView>
  </sheetViews>
  <sheetFormatPr defaultRowHeight="15" customHeight="1"/>
  <cols>
    <col min="1" max="2" width="23.625" style="12" customWidth="1"/>
    <col min="3" max="3" width="6" style="12" customWidth="1"/>
    <col min="4" max="4" width="10.625" style="12" customWidth="1"/>
    <col min="5" max="5" width="4.625" style="12" customWidth="1"/>
    <col min="6" max="6" width="8.625" style="12" customWidth="1"/>
    <col min="7" max="7" width="10.625" style="12" customWidth="1"/>
    <col min="8" max="8" width="4.625" style="12" customWidth="1"/>
    <col min="9" max="9" width="8.625" style="12" customWidth="1"/>
    <col min="10" max="10" width="6" style="12" customWidth="1"/>
    <col min="11" max="11" width="10.625" style="12" customWidth="1"/>
    <col min="12" max="12" width="7.25" style="12" customWidth="1"/>
    <col min="13" max="19" width="8.625" style="12" customWidth="1"/>
    <col min="20" max="16384" width="9" style="12"/>
  </cols>
  <sheetData>
    <row r="1" spans="1:12" s="16" customFormat="1" ht="24.95" customHeight="1">
      <c r="A1" s="35" t="s">
        <v>238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5" customHeight="1">
      <c r="A2" s="12" t="s">
        <v>77</v>
      </c>
    </row>
    <row r="3" spans="1:12" ht="30" customHeight="1">
      <c r="A3" s="13" t="s">
        <v>1</v>
      </c>
      <c r="B3" s="13" t="s">
        <v>2</v>
      </c>
      <c r="C3" s="13" t="s">
        <v>242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244</v>
      </c>
      <c r="K3" s="13" t="s">
        <v>9</v>
      </c>
      <c r="L3" s="13" t="s">
        <v>10</v>
      </c>
    </row>
    <row r="4" spans="1:12" ht="15" customHeight="1">
      <c r="A4" s="32" t="s">
        <v>11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15" customHeight="1">
      <c r="A5" s="14" t="s">
        <v>78</v>
      </c>
      <c r="B5" s="14" t="s">
        <v>79</v>
      </c>
      <c r="C5" s="14" t="s">
        <v>29</v>
      </c>
      <c r="D5" s="14">
        <v>1255.6400000000001</v>
      </c>
      <c r="E5" s="14"/>
      <c r="F5" s="14">
        <v>0</v>
      </c>
      <c r="G5" s="14">
        <v>0</v>
      </c>
      <c r="H5" s="14">
        <v>0</v>
      </c>
      <c r="I5" s="14"/>
      <c r="J5" s="14" t="s">
        <v>29</v>
      </c>
      <c r="K5" s="14">
        <v>1255.6400000000001</v>
      </c>
      <c r="L5" s="14"/>
    </row>
    <row r="6" spans="1:12" ht="15" customHeight="1">
      <c r="A6" s="14" t="s">
        <v>82</v>
      </c>
      <c r="B6" s="14" t="s">
        <v>246</v>
      </c>
      <c r="C6" s="14" t="s">
        <v>29</v>
      </c>
      <c r="D6" s="14">
        <v>1255.6400000000001</v>
      </c>
      <c r="E6" s="14"/>
      <c r="F6" s="14">
        <v>0</v>
      </c>
      <c r="G6" s="14">
        <v>0</v>
      </c>
      <c r="H6" s="14">
        <v>0</v>
      </c>
      <c r="I6" s="14"/>
      <c r="J6" s="14" t="s">
        <v>29</v>
      </c>
      <c r="K6" s="14">
        <f>D6</f>
        <v>1255.6400000000001</v>
      </c>
      <c r="L6" s="14"/>
    </row>
    <row r="7" spans="1:12" ht="15" customHeight="1">
      <c r="A7" s="32" t="s">
        <v>26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30" customHeight="1">
      <c r="A8" s="14" t="s">
        <v>80</v>
      </c>
      <c r="B8" s="23" t="s">
        <v>81</v>
      </c>
      <c r="C8" s="14" t="s">
        <v>29</v>
      </c>
      <c r="D8" s="14">
        <v>1182.3699999999999</v>
      </c>
      <c r="E8" s="14"/>
      <c r="F8" s="14">
        <v>0</v>
      </c>
      <c r="G8" s="14">
        <v>0</v>
      </c>
      <c r="H8" s="14">
        <v>0</v>
      </c>
      <c r="I8" s="14"/>
      <c r="J8" s="14" t="s">
        <v>29</v>
      </c>
      <c r="K8" s="14">
        <v>1182.3699999999999</v>
      </c>
      <c r="L8" s="14"/>
    </row>
    <row r="9" spans="1:12" ht="15" customHeight="1">
      <c r="A9" s="14" t="s">
        <v>82</v>
      </c>
      <c r="B9" s="14" t="s">
        <v>246</v>
      </c>
      <c r="C9" s="14" t="s">
        <v>29</v>
      </c>
      <c r="D9" s="14">
        <f>SUM('2.방수-산출'!I8+'2.방수-산출'!I21)</f>
        <v>449.28</v>
      </c>
      <c r="E9" s="14"/>
      <c r="F9" s="14">
        <v>0</v>
      </c>
      <c r="G9" s="14">
        <v>0</v>
      </c>
      <c r="H9" s="14">
        <v>0</v>
      </c>
      <c r="I9" s="14"/>
      <c r="J9" s="14" t="s">
        <v>29</v>
      </c>
      <c r="K9" s="14">
        <v>1704.92</v>
      </c>
      <c r="L9" s="14"/>
    </row>
    <row r="10" spans="1:12" ht="15" customHeight="1">
      <c r="A10" s="14" t="s">
        <v>84</v>
      </c>
      <c r="B10" s="14" t="s">
        <v>85</v>
      </c>
      <c r="C10" s="14" t="s">
        <v>29</v>
      </c>
      <c r="D10" s="14">
        <v>733.09</v>
      </c>
      <c r="E10" s="14"/>
      <c r="F10" s="14">
        <v>0</v>
      </c>
      <c r="G10" s="14">
        <v>0</v>
      </c>
      <c r="H10" s="14">
        <v>0</v>
      </c>
      <c r="I10" s="14"/>
      <c r="J10" s="14" t="s">
        <v>29</v>
      </c>
      <c r="K10" s="14">
        <v>733.09</v>
      </c>
      <c r="L10" s="14"/>
    </row>
    <row r="11" spans="1:12" ht="15" customHeight="1">
      <c r="A11" s="32" t="s">
        <v>45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ht="15" customHeight="1">
      <c r="A12" s="14" t="s">
        <v>49</v>
      </c>
      <c r="B12" s="14" t="s">
        <v>50</v>
      </c>
      <c r="C12" s="14" t="s">
        <v>51</v>
      </c>
      <c r="D12" s="14">
        <v>2.0489999999999999</v>
      </c>
      <c r="E12" s="14"/>
      <c r="F12" s="14">
        <v>0</v>
      </c>
      <c r="G12" s="14">
        <v>0</v>
      </c>
      <c r="H12" s="14">
        <v>0</v>
      </c>
      <c r="I12" s="14"/>
      <c r="J12" s="14" t="s">
        <v>51</v>
      </c>
      <c r="K12" s="14">
        <v>2.0489999999999999</v>
      </c>
      <c r="L12" s="14"/>
    </row>
    <row r="13" spans="1:12" ht="15" customHeight="1">
      <c r="A13" s="14" t="s">
        <v>46</v>
      </c>
      <c r="B13" s="14" t="s">
        <v>86</v>
      </c>
      <c r="C13" s="14" t="s">
        <v>48</v>
      </c>
      <c r="D13" s="14">
        <v>2.0489999999999999</v>
      </c>
      <c r="E13" s="14"/>
      <c r="F13" s="14">
        <v>0</v>
      </c>
      <c r="G13" s="14">
        <v>0</v>
      </c>
      <c r="H13" s="14">
        <v>0</v>
      </c>
      <c r="I13" s="14"/>
      <c r="J13" s="14" t="s">
        <v>48</v>
      </c>
      <c r="K13" s="14">
        <v>2.0489999999999999</v>
      </c>
      <c r="L13" s="14"/>
    </row>
    <row r="14" spans="1:12" ht="15" customHeight="1">
      <c r="A14" s="32" t="s">
        <v>87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5" customHeight="1">
      <c r="A15" s="14" t="s">
        <v>88</v>
      </c>
      <c r="B15" s="14"/>
      <c r="C15" s="14" t="s">
        <v>89</v>
      </c>
      <c r="D15" s="14">
        <v>1</v>
      </c>
      <c r="E15" s="14"/>
      <c r="F15" s="14">
        <v>0</v>
      </c>
      <c r="G15" s="14">
        <v>0</v>
      </c>
      <c r="H15" s="14">
        <v>0</v>
      </c>
      <c r="I15" s="14"/>
      <c r="J15" s="14" t="s">
        <v>89</v>
      </c>
      <c r="K15" s="14">
        <v>1</v>
      </c>
      <c r="L15" s="14"/>
    </row>
    <row r="16" spans="1:12" ht="15" customHeight="1">
      <c r="A16" s="14" t="s">
        <v>90</v>
      </c>
      <c r="B16" s="14"/>
      <c r="C16" s="14" t="s">
        <v>89</v>
      </c>
      <c r="D16" s="14">
        <v>1</v>
      </c>
      <c r="E16" s="14"/>
      <c r="F16" s="14">
        <v>0</v>
      </c>
      <c r="G16" s="14">
        <v>0</v>
      </c>
      <c r="H16" s="14">
        <v>0</v>
      </c>
      <c r="I16" s="14"/>
      <c r="J16" s="14" t="s">
        <v>89</v>
      </c>
      <c r="K16" s="14">
        <v>1</v>
      </c>
      <c r="L16" s="14"/>
    </row>
    <row r="17" spans="1:12" ht="15" customHeight="1">
      <c r="A17" s="14" t="s">
        <v>91</v>
      </c>
      <c r="B17" s="14"/>
      <c r="C17" s="14" t="s">
        <v>89</v>
      </c>
      <c r="D17" s="14">
        <v>1</v>
      </c>
      <c r="E17" s="14"/>
      <c r="F17" s="14">
        <v>0</v>
      </c>
      <c r="G17" s="14">
        <v>0</v>
      </c>
      <c r="H17" s="14">
        <v>0</v>
      </c>
      <c r="I17" s="14"/>
      <c r="J17" s="14" t="s">
        <v>89</v>
      </c>
      <c r="K17" s="14">
        <v>1</v>
      </c>
      <c r="L17" s="14"/>
    </row>
    <row r="18" spans="1:12" ht="15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1:12" ht="15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1:12" ht="15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5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1:12" ht="15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12" ht="1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1:12" ht="1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2" ht="1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1:12" ht="1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 ht="1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ht="1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 ht="1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 ht="1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</sheetData>
  <mergeCells count="5">
    <mergeCell ref="A1:L1"/>
    <mergeCell ref="A4:L4"/>
    <mergeCell ref="A7:L7"/>
    <mergeCell ref="A11:L11"/>
    <mergeCell ref="A14:L14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J30"/>
  <sheetViews>
    <sheetView zoomScaleNormal="100" workbookViewId="0">
      <pane ySplit="3" topLeftCell="A4" activePane="bottomLeft" state="frozen"/>
      <selection activeCell="A32" sqref="A32:XFD32"/>
      <selection pane="bottomLeft" activeCell="A32" sqref="A32:XFD32"/>
    </sheetView>
  </sheetViews>
  <sheetFormatPr defaultRowHeight="15" customHeight="1"/>
  <cols>
    <col min="1" max="1" width="15.625" style="3" customWidth="1"/>
    <col min="2" max="3" width="21.625" style="3" customWidth="1"/>
    <col min="4" max="4" width="4.25" style="3" customWidth="1"/>
    <col min="5" max="5" width="12.625" style="3" customWidth="1"/>
    <col min="6" max="6" width="28.625" style="3" customWidth="1"/>
    <col min="7" max="7" width="6.625" style="1" customWidth="1"/>
    <col min="8" max="8" width="3.625" style="1" customWidth="1"/>
    <col min="9" max="9" width="6.625" style="1" customWidth="1"/>
    <col min="10" max="10" width="4.25" style="1" customWidth="1"/>
    <col min="11" max="16" width="6.625" style="1" customWidth="1"/>
    <col min="17" max="16384" width="9" style="1"/>
  </cols>
  <sheetData>
    <row r="1" spans="1:10" s="11" customFormat="1" ht="24.95" customHeight="1">
      <c r="A1" s="36" t="s">
        <v>237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15" customHeight="1">
      <c r="A2" s="3" t="s">
        <v>92</v>
      </c>
    </row>
    <row r="3" spans="1:10" ht="15" customHeight="1">
      <c r="A3" s="4" t="s">
        <v>52</v>
      </c>
      <c r="B3" s="4" t="s">
        <v>1</v>
      </c>
      <c r="C3" s="4" t="s">
        <v>2</v>
      </c>
      <c r="D3" s="4" t="s">
        <v>55</v>
      </c>
      <c r="E3" s="4" t="s">
        <v>56</v>
      </c>
      <c r="F3" s="4" t="s">
        <v>57</v>
      </c>
      <c r="G3" s="5" t="s">
        <v>58</v>
      </c>
      <c r="H3" s="5" t="s">
        <v>59</v>
      </c>
      <c r="I3" s="5" t="s">
        <v>53</v>
      </c>
      <c r="J3" s="5" t="s">
        <v>10</v>
      </c>
    </row>
    <row r="4" spans="1:10" ht="15" customHeight="1">
      <c r="A4" s="19" t="s">
        <v>235</v>
      </c>
      <c r="B4" s="6" t="s">
        <v>60</v>
      </c>
      <c r="C4" s="6" t="s">
        <v>60</v>
      </c>
      <c r="D4" s="6" t="s">
        <v>60</v>
      </c>
      <c r="E4" s="6" t="s">
        <v>218</v>
      </c>
      <c r="F4" s="6" t="s">
        <v>236</v>
      </c>
      <c r="G4" s="7"/>
      <c r="H4" s="7"/>
      <c r="I4" s="7"/>
      <c r="J4" s="7"/>
    </row>
    <row r="5" spans="1:10" ht="15" customHeight="1">
      <c r="A5" s="20" t="s">
        <v>60</v>
      </c>
      <c r="B5" s="6" t="s">
        <v>82</v>
      </c>
      <c r="C5" s="6" t="s">
        <v>83</v>
      </c>
      <c r="D5" s="6" t="s">
        <v>29</v>
      </c>
      <c r="E5" s="6" t="s">
        <v>60</v>
      </c>
      <c r="F5" s="6" t="s">
        <v>93</v>
      </c>
      <c r="G5" s="10">
        <v>1255.6400000000001</v>
      </c>
      <c r="H5" s="7">
        <v>1</v>
      </c>
      <c r="I5" s="10">
        <v>1255.6400000000001</v>
      </c>
      <c r="J5" s="7"/>
    </row>
    <row r="6" spans="1:10" ht="15" customHeight="1">
      <c r="A6" s="20" t="s">
        <v>60</v>
      </c>
      <c r="B6" s="6" t="s">
        <v>78</v>
      </c>
      <c r="C6" s="6" t="s">
        <v>79</v>
      </c>
      <c r="D6" s="6" t="s">
        <v>29</v>
      </c>
      <c r="E6" s="6" t="s">
        <v>60</v>
      </c>
      <c r="F6" s="6" t="s">
        <v>93</v>
      </c>
      <c r="G6" s="10">
        <v>1255.6400000000001</v>
      </c>
      <c r="H6" s="7">
        <v>1</v>
      </c>
      <c r="I6" s="10">
        <v>1255.6400000000001</v>
      </c>
      <c r="J6" s="7"/>
    </row>
    <row r="7" spans="1:10" ht="15" customHeight="1">
      <c r="A7" s="20" t="s">
        <v>60</v>
      </c>
      <c r="B7" s="6" t="s">
        <v>60</v>
      </c>
      <c r="C7" s="6" t="s">
        <v>60</v>
      </c>
      <c r="D7" s="6" t="s">
        <v>60</v>
      </c>
      <c r="E7" s="6" t="s">
        <v>61</v>
      </c>
      <c r="F7" s="6" t="s">
        <v>94</v>
      </c>
      <c r="G7" s="7"/>
      <c r="H7" s="7"/>
      <c r="I7" s="7"/>
      <c r="J7" s="7"/>
    </row>
    <row r="8" spans="1:10" ht="15" customHeight="1">
      <c r="A8" s="20" t="s">
        <v>60</v>
      </c>
      <c r="B8" s="6" t="s">
        <v>82</v>
      </c>
      <c r="C8" s="6" t="s">
        <v>83</v>
      </c>
      <c r="D8" s="6" t="s">
        <v>29</v>
      </c>
      <c r="E8" s="6" t="s">
        <v>60</v>
      </c>
      <c r="F8" s="6" t="s">
        <v>95</v>
      </c>
      <c r="G8" s="7">
        <v>320.24</v>
      </c>
      <c r="H8" s="7">
        <v>1</v>
      </c>
      <c r="I8" s="7">
        <v>320.24</v>
      </c>
      <c r="J8" s="7"/>
    </row>
    <row r="9" spans="1:10" ht="30" customHeight="1">
      <c r="A9" s="20" t="s">
        <v>60</v>
      </c>
      <c r="B9" s="6" t="s">
        <v>80</v>
      </c>
      <c r="C9" s="6" t="s">
        <v>81</v>
      </c>
      <c r="D9" s="6" t="s">
        <v>29</v>
      </c>
      <c r="E9" s="6" t="s">
        <v>60</v>
      </c>
      <c r="F9" s="6" t="s">
        <v>95</v>
      </c>
      <c r="G9" s="7">
        <v>320.24</v>
      </c>
      <c r="H9" s="7">
        <v>1</v>
      </c>
      <c r="I9" s="7">
        <v>320.24</v>
      </c>
      <c r="J9" s="7"/>
    </row>
    <row r="10" spans="1:10" ht="15" customHeight="1">
      <c r="A10" s="20" t="s">
        <v>60</v>
      </c>
      <c r="B10" s="6" t="s">
        <v>60</v>
      </c>
      <c r="C10" s="6" t="s">
        <v>60</v>
      </c>
      <c r="D10" s="6" t="s">
        <v>60</v>
      </c>
      <c r="E10" s="6" t="s">
        <v>61</v>
      </c>
      <c r="F10" s="6" t="s">
        <v>96</v>
      </c>
      <c r="G10" s="7"/>
      <c r="H10" s="7"/>
      <c r="I10" s="7"/>
      <c r="J10" s="7"/>
    </row>
    <row r="11" spans="1:10" ht="15" customHeight="1">
      <c r="A11" s="20" t="s">
        <v>60</v>
      </c>
      <c r="B11" s="6" t="s">
        <v>84</v>
      </c>
      <c r="C11" s="6" t="s">
        <v>85</v>
      </c>
      <c r="D11" s="6" t="s">
        <v>29</v>
      </c>
      <c r="E11" s="6" t="s">
        <v>60</v>
      </c>
      <c r="F11" s="6" t="s">
        <v>97</v>
      </c>
      <c r="G11" s="7">
        <v>569.67999999999995</v>
      </c>
      <c r="H11" s="7">
        <v>1</v>
      </c>
      <c r="I11" s="7">
        <v>569.67999999999995</v>
      </c>
      <c r="J11" s="7"/>
    </row>
    <row r="12" spans="1:10" ht="30" customHeight="1">
      <c r="A12" s="20" t="s">
        <v>60</v>
      </c>
      <c r="B12" s="6" t="s">
        <v>80</v>
      </c>
      <c r="C12" s="6" t="s">
        <v>81</v>
      </c>
      <c r="D12" s="6" t="s">
        <v>29</v>
      </c>
      <c r="E12" s="6" t="s">
        <v>60</v>
      </c>
      <c r="F12" s="6" t="s">
        <v>97</v>
      </c>
      <c r="G12" s="7">
        <v>569.67999999999995</v>
      </c>
      <c r="H12" s="7">
        <v>1</v>
      </c>
      <c r="I12" s="7">
        <v>569.67999999999995</v>
      </c>
      <c r="J12" s="7"/>
    </row>
    <row r="13" spans="1:10" ht="15" customHeight="1">
      <c r="A13" s="20" t="s">
        <v>60</v>
      </c>
      <c r="B13" s="6" t="s">
        <v>49</v>
      </c>
      <c r="C13" s="6" t="s">
        <v>50</v>
      </c>
      <c r="D13" s="6" t="s">
        <v>51</v>
      </c>
      <c r="E13" s="6" t="s">
        <v>60</v>
      </c>
      <c r="F13" s="6" t="s">
        <v>98</v>
      </c>
      <c r="G13" s="7">
        <v>1.9650000000000001</v>
      </c>
      <c r="H13" s="7">
        <v>1</v>
      </c>
      <c r="I13" s="7">
        <v>1.9650000000000001</v>
      </c>
      <c r="J13" s="7"/>
    </row>
    <row r="14" spans="1:10" ht="15" customHeight="1">
      <c r="A14" s="20" t="s">
        <v>60</v>
      </c>
      <c r="B14" s="6" t="s">
        <v>46</v>
      </c>
      <c r="C14" s="6" t="s">
        <v>86</v>
      </c>
      <c r="D14" s="6" t="s">
        <v>48</v>
      </c>
      <c r="E14" s="6" t="s">
        <v>60</v>
      </c>
      <c r="F14" s="6" t="s">
        <v>98</v>
      </c>
      <c r="G14" s="7">
        <v>1.9650000000000001</v>
      </c>
      <c r="H14" s="7">
        <v>1</v>
      </c>
      <c r="I14" s="7">
        <v>1.9650000000000001</v>
      </c>
      <c r="J14" s="7"/>
    </row>
    <row r="15" spans="1:10" ht="15" customHeight="1">
      <c r="A15" s="20" t="s">
        <v>60</v>
      </c>
      <c r="B15" s="6" t="s">
        <v>60</v>
      </c>
      <c r="C15" s="6" t="s">
        <v>60</v>
      </c>
      <c r="D15" s="6" t="s">
        <v>60</v>
      </c>
      <c r="E15" s="6" t="s">
        <v>61</v>
      </c>
      <c r="F15" s="6" t="s">
        <v>99</v>
      </c>
      <c r="G15" s="7"/>
      <c r="H15" s="7"/>
      <c r="I15" s="7"/>
      <c r="J15" s="7"/>
    </row>
    <row r="16" spans="1:10" ht="15" customHeight="1">
      <c r="A16" s="20" t="s">
        <v>60</v>
      </c>
      <c r="B16" s="6" t="s">
        <v>88</v>
      </c>
      <c r="C16" s="6" t="s">
        <v>60</v>
      </c>
      <c r="D16" s="6" t="s">
        <v>89</v>
      </c>
      <c r="E16" s="6" t="s">
        <v>60</v>
      </c>
      <c r="F16" s="6" t="s">
        <v>100</v>
      </c>
      <c r="G16" s="7">
        <v>1</v>
      </c>
      <c r="H16" s="7">
        <v>1</v>
      </c>
      <c r="I16" s="7">
        <v>1</v>
      </c>
      <c r="J16" s="7"/>
    </row>
    <row r="17" spans="1:10" ht="15" customHeight="1">
      <c r="A17" s="20" t="s">
        <v>60</v>
      </c>
      <c r="B17" s="6" t="s">
        <v>90</v>
      </c>
      <c r="C17" s="6" t="s">
        <v>60</v>
      </c>
      <c r="D17" s="6" t="s">
        <v>89</v>
      </c>
      <c r="E17" s="6" t="s">
        <v>60</v>
      </c>
      <c r="F17" s="6" t="s">
        <v>100</v>
      </c>
      <c r="G17" s="7">
        <v>1</v>
      </c>
      <c r="H17" s="7">
        <v>1</v>
      </c>
      <c r="I17" s="7">
        <v>1</v>
      </c>
      <c r="J17" s="7"/>
    </row>
    <row r="18" spans="1:10" ht="15" customHeight="1">
      <c r="A18" s="20" t="s">
        <v>60</v>
      </c>
      <c r="B18" s="6" t="s">
        <v>91</v>
      </c>
      <c r="C18" s="6" t="s">
        <v>60</v>
      </c>
      <c r="D18" s="6" t="s">
        <v>89</v>
      </c>
      <c r="E18" s="6" t="s">
        <v>60</v>
      </c>
      <c r="F18" s="6" t="s">
        <v>100</v>
      </c>
      <c r="G18" s="7">
        <v>1</v>
      </c>
      <c r="H18" s="7">
        <v>1</v>
      </c>
      <c r="I18" s="7">
        <v>1</v>
      </c>
      <c r="J18" s="7"/>
    </row>
    <row r="19" spans="1:10" ht="15" customHeight="1">
      <c r="A19" s="20" t="s">
        <v>60</v>
      </c>
      <c r="B19" s="6" t="s">
        <v>60</v>
      </c>
      <c r="C19" s="6" t="s">
        <v>60</v>
      </c>
      <c r="D19" s="6" t="s">
        <v>60</v>
      </c>
      <c r="E19" s="6" t="s">
        <v>61</v>
      </c>
      <c r="F19" s="6" t="s">
        <v>101</v>
      </c>
      <c r="G19" s="7"/>
      <c r="H19" s="7"/>
      <c r="I19" s="7"/>
      <c r="J19" s="7"/>
    </row>
    <row r="20" spans="1:10" ht="15" customHeight="1">
      <c r="A20" s="20" t="s">
        <v>60</v>
      </c>
      <c r="B20" s="6" t="s">
        <v>84</v>
      </c>
      <c r="C20" s="6" t="s">
        <v>85</v>
      </c>
      <c r="D20" s="6" t="s">
        <v>29</v>
      </c>
      <c r="E20" s="6" t="s">
        <v>60</v>
      </c>
      <c r="F20" s="6" t="s">
        <v>102</v>
      </c>
      <c r="G20" s="7">
        <v>163.41</v>
      </c>
      <c r="H20" s="7">
        <v>1</v>
      </c>
      <c r="I20" s="7">
        <v>163.41</v>
      </c>
      <c r="J20" s="7"/>
    </row>
    <row r="21" spans="1:10" ht="15" customHeight="1">
      <c r="A21" s="20" t="s">
        <v>60</v>
      </c>
      <c r="B21" s="6" t="s">
        <v>82</v>
      </c>
      <c r="C21" s="6" t="s">
        <v>83</v>
      </c>
      <c r="D21" s="6" t="s">
        <v>29</v>
      </c>
      <c r="E21" s="6" t="s">
        <v>60</v>
      </c>
      <c r="F21" s="6" t="s">
        <v>103</v>
      </c>
      <c r="G21" s="7">
        <v>129.04</v>
      </c>
      <c r="H21" s="7">
        <v>1</v>
      </c>
      <c r="I21" s="7">
        <v>129.04</v>
      </c>
      <c r="J21" s="7"/>
    </row>
    <row r="22" spans="1:10" ht="30" customHeight="1">
      <c r="A22" s="20" t="s">
        <v>60</v>
      </c>
      <c r="B22" s="6" t="s">
        <v>80</v>
      </c>
      <c r="C22" s="6" t="s">
        <v>81</v>
      </c>
      <c r="D22" s="6" t="s">
        <v>29</v>
      </c>
      <c r="E22" s="6" t="s">
        <v>60</v>
      </c>
      <c r="F22" s="6" t="s">
        <v>104</v>
      </c>
      <c r="G22" s="7">
        <v>292.45</v>
      </c>
      <c r="H22" s="7">
        <v>1</v>
      </c>
      <c r="I22" s="7">
        <v>292.45</v>
      </c>
      <c r="J22" s="7"/>
    </row>
    <row r="23" spans="1:10" ht="15" customHeight="1">
      <c r="A23" s="20" t="s">
        <v>60</v>
      </c>
      <c r="B23" s="6" t="s">
        <v>49</v>
      </c>
      <c r="C23" s="6" t="s">
        <v>50</v>
      </c>
      <c r="D23" s="6" t="s">
        <v>51</v>
      </c>
      <c r="E23" s="6" t="s">
        <v>60</v>
      </c>
      <c r="F23" s="6" t="s">
        <v>105</v>
      </c>
      <c r="G23" s="7">
        <v>8.4000000000000005E-2</v>
      </c>
      <c r="H23" s="7">
        <v>1</v>
      </c>
      <c r="I23" s="7">
        <v>8.4000000000000005E-2</v>
      </c>
      <c r="J23" s="7"/>
    </row>
    <row r="24" spans="1:10" ht="15" customHeight="1">
      <c r="A24" s="20" t="s">
        <v>60</v>
      </c>
      <c r="B24" s="6" t="s">
        <v>46</v>
      </c>
      <c r="C24" s="6" t="s">
        <v>86</v>
      </c>
      <c r="D24" s="6" t="s">
        <v>48</v>
      </c>
      <c r="E24" s="6" t="s">
        <v>60</v>
      </c>
      <c r="F24" s="6" t="s">
        <v>105</v>
      </c>
      <c r="G24" s="7">
        <v>8.4000000000000005E-2</v>
      </c>
      <c r="H24" s="7">
        <v>1</v>
      </c>
      <c r="I24" s="7">
        <v>8.4000000000000005E-2</v>
      </c>
      <c r="J24" s="7"/>
    </row>
    <row r="25" spans="1:10" ht="15" customHeight="1">
      <c r="A25" s="21"/>
      <c r="B25" s="8"/>
      <c r="C25" s="8"/>
      <c r="D25" s="8"/>
      <c r="E25" s="8"/>
      <c r="F25" s="8"/>
      <c r="G25" s="9"/>
      <c r="H25" s="9"/>
      <c r="I25" s="9"/>
      <c r="J25" s="9"/>
    </row>
    <row r="26" spans="1:10" ht="15" customHeight="1">
      <c r="A26" s="21"/>
      <c r="B26" s="8"/>
      <c r="C26" s="8"/>
      <c r="D26" s="8"/>
      <c r="E26" s="8"/>
      <c r="F26" s="8"/>
      <c r="G26" s="9"/>
      <c r="H26" s="9"/>
      <c r="I26" s="9"/>
      <c r="J26" s="9"/>
    </row>
    <row r="27" spans="1:10" ht="15" customHeight="1">
      <c r="A27" s="21"/>
      <c r="B27" s="8"/>
      <c r="C27" s="8"/>
      <c r="D27" s="8"/>
      <c r="E27" s="8"/>
      <c r="F27" s="8"/>
      <c r="G27" s="9"/>
      <c r="H27" s="9"/>
      <c r="I27" s="9"/>
      <c r="J27" s="9"/>
    </row>
    <row r="28" spans="1:10" ht="15" customHeight="1">
      <c r="A28" s="21"/>
      <c r="B28" s="8"/>
      <c r="C28" s="8"/>
      <c r="D28" s="8"/>
      <c r="E28" s="8"/>
      <c r="F28" s="8"/>
      <c r="G28" s="9"/>
      <c r="H28" s="9"/>
      <c r="I28" s="9"/>
      <c r="J28" s="9"/>
    </row>
    <row r="29" spans="1:10" ht="15" customHeight="1">
      <c r="A29" s="21"/>
      <c r="B29" s="8"/>
      <c r="C29" s="8"/>
      <c r="D29" s="8"/>
      <c r="E29" s="8"/>
      <c r="F29" s="8"/>
      <c r="G29" s="9"/>
      <c r="H29" s="9"/>
      <c r="I29" s="9"/>
      <c r="J29" s="9"/>
    </row>
    <row r="30" spans="1:10" ht="15" customHeight="1">
      <c r="A30" s="22"/>
      <c r="B30" s="8"/>
      <c r="C30" s="8"/>
      <c r="D30" s="8"/>
      <c r="E30" s="8"/>
      <c r="F30" s="8"/>
      <c r="G30" s="9"/>
      <c r="H30" s="9"/>
      <c r="I30" s="9"/>
      <c r="J30" s="9"/>
    </row>
  </sheetData>
  <mergeCells count="1">
    <mergeCell ref="A1:J1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70C0"/>
  </sheetPr>
  <dimension ref="A1:L32"/>
  <sheetViews>
    <sheetView zoomScaleNormal="100" workbookViewId="0">
      <pane ySplit="3" topLeftCell="A4" activePane="bottomLeft" state="frozen"/>
      <selection activeCell="A32" sqref="A32:XFD32"/>
      <selection pane="bottomLeft" activeCell="A32" sqref="A32:XFD32"/>
    </sheetView>
  </sheetViews>
  <sheetFormatPr defaultRowHeight="15" customHeight="1"/>
  <cols>
    <col min="1" max="2" width="23.625" style="12" customWidth="1"/>
    <col min="3" max="3" width="6" style="12" customWidth="1"/>
    <col min="4" max="4" width="10.625" style="12" customWidth="1"/>
    <col min="5" max="5" width="4.625" style="12" customWidth="1"/>
    <col min="6" max="6" width="8.625" style="12" customWidth="1"/>
    <col min="7" max="7" width="10.625" style="12" customWidth="1"/>
    <col min="8" max="8" width="4.625" style="12" customWidth="1"/>
    <col min="9" max="9" width="8.625" style="12" customWidth="1"/>
    <col min="10" max="10" width="6" style="12" customWidth="1"/>
    <col min="11" max="11" width="10.625" style="12" customWidth="1"/>
    <col min="12" max="12" width="7.25" style="12" customWidth="1"/>
    <col min="13" max="19" width="8.625" style="12" customWidth="1"/>
    <col min="20" max="16384" width="9" style="12"/>
  </cols>
  <sheetData>
    <row r="1" spans="1:12" s="16" customFormat="1" ht="24.95" customHeight="1">
      <c r="A1" s="35" t="s">
        <v>238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5" customHeight="1">
      <c r="A2" s="12" t="s">
        <v>106</v>
      </c>
    </row>
    <row r="3" spans="1:12" ht="30" customHeight="1">
      <c r="A3" s="13" t="s">
        <v>1</v>
      </c>
      <c r="B3" s="13" t="s">
        <v>2</v>
      </c>
      <c r="C3" s="13" t="s">
        <v>242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244</v>
      </c>
      <c r="K3" s="13" t="s">
        <v>9</v>
      </c>
      <c r="L3" s="13" t="s">
        <v>10</v>
      </c>
    </row>
    <row r="4" spans="1:12" ht="15" customHeight="1">
      <c r="A4" s="32" t="s">
        <v>41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15" customHeight="1">
      <c r="A5" s="14" t="s">
        <v>107</v>
      </c>
      <c r="B5" s="14" t="s">
        <v>108</v>
      </c>
      <c r="C5" s="14" t="s">
        <v>109</v>
      </c>
      <c r="D5" s="14">
        <v>56</v>
      </c>
      <c r="E5" s="14"/>
      <c r="F5" s="14">
        <v>0</v>
      </c>
      <c r="G5" s="14">
        <v>0</v>
      </c>
      <c r="H5" s="14">
        <v>0</v>
      </c>
      <c r="I5" s="14"/>
      <c r="J5" s="14" t="s">
        <v>109</v>
      </c>
      <c r="K5" s="14">
        <v>56</v>
      </c>
      <c r="L5" s="14"/>
    </row>
    <row r="6" spans="1:12" ht="15" customHeight="1">
      <c r="A6" s="32" t="s">
        <v>110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ht="15" customHeight="1">
      <c r="A7" s="14" t="s">
        <v>22</v>
      </c>
      <c r="B7" s="14" t="s">
        <v>111</v>
      </c>
      <c r="C7" s="14" t="s">
        <v>29</v>
      </c>
      <c r="D7" s="14">
        <v>44.36</v>
      </c>
      <c r="E7" s="14"/>
      <c r="F7" s="14">
        <v>0</v>
      </c>
      <c r="G7" s="14">
        <v>0</v>
      </c>
      <c r="H7" s="14">
        <v>0</v>
      </c>
      <c r="I7" s="14"/>
      <c r="J7" s="14" t="s">
        <v>29</v>
      </c>
      <c r="K7" s="14">
        <v>44.36</v>
      </c>
      <c r="L7" s="14"/>
    </row>
    <row r="8" spans="1:12" ht="15" customHeight="1">
      <c r="A8" s="14" t="s">
        <v>112</v>
      </c>
      <c r="B8" s="14" t="s">
        <v>113</v>
      </c>
      <c r="C8" s="14" t="s">
        <v>29</v>
      </c>
      <c r="D8" s="14">
        <v>44.36</v>
      </c>
      <c r="E8" s="14"/>
      <c r="F8" s="14">
        <v>0</v>
      </c>
      <c r="G8" s="14">
        <v>0</v>
      </c>
      <c r="H8" s="14">
        <v>0</v>
      </c>
      <c r="I8" s="14"/>
      <c r="J8" s="14" t="s">
        <v>29</v>
      </c>
      <c r="K8" s="14">
        <v>44.36</v>
      </c>
      <c r="L8" s="14"/>
    </row>
    <row r="9" spans="1:12" ht="15" customHeight="1">
      <c r="A9" s="32" t="s">
        <v>30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ht="15" customHeight="1">
      <c r="A10" s="14" t="s">
        <v>114</v>
      </c>
      <c r="B10" s="14"/>
      <c r="C10" s="14" t="s">
        <v>29</v>
      </c>
      <c r="D10" s="14">
        <v>41.68</v>
      </c>
      <c r="E10" s="14"/>
      <c r="F10" s="14">
        <v>0</v>
      </c>
      <c r="G10" s="14">
        <v>0</v>
      </c>
      <c r="H10" s="14">
        <v>0</v>
      </c>
      <c r="I10" s="14"/>
      <c r="J10" s="14" t="s">
        <v>29</v>
      </c>
      <c r="K10" s="14">
        <v>41.68</v>
      </c>
      <c r="L10" s="14"/>
    </row>
    <row r="11" spans="1:12" ht="1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1:12" ht="15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1:12" ht="15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</row>
    <row r="14" spans="1:12" ht="1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12" ht="15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2" ht="1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1:12" ht="15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5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1:12" ht="15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1:12" ht="15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5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1:12" ht="15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12" ht="1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1:12" ht="1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2" ht="1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1:12" ht="1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 ht="1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ht="1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 ht="1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 ht="1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 ht="1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</sheetData>
  <mergeCells count="4">
    <mergeCell ref="A1:L1"/>
    <mergeCell ref="A4:L4"/>
    <mergeCell ref="A6:L6"/>
    <mergeCell ref="A9:L9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70C0"/>
  </sheetPr>
  <dimension ref="A1:J33"/>
  <sheetViews>
    <sheetView zoomScaleNormal="100" workbookViewId="0">
      <pane ySplit="3" topLeftCell="A4" activePane="bottomLeft" state="frozen"/>
      <selection activeCell="A32" sqref="A32:XFD32"/>
      <selection pane="bottomLeft" activeCell="A32" sqref="A32:XFD32"/>
    </sheetView>
  </sheetViews>
  <sheetFormatPr defaultRowHeight="15" customHeight="1"/>
  <cols>
    <col min="1" max="1" width="15.625" style="3" customWidth="1"/>
    <col min="2" max="3" width="21.625" style="3" customWidth="1"/>
    <col min="4" max="4" width="4.25" style="3" customWidth="1"/>
    <col min="5" max="5" width="12.625" style="3" customWidth="1"/>
    <col min="6" max="6" width="28.625" style="3" customWidth="1"/>
    <col min="7" max="7" width="6.625" style="1" customWidth="1"/>
    <col min="8" max="8" width="3.625" style="1" customWidth="1"/>
    <col min="9" max="9" width="6.625" style="1" customWidth="1"/>
    <col min="10" max="10" width="4.25" style="1" customWidth="1"/>
    <col min="11" max="16" width="6.625" style="1" customWidth="1"/>
    <col min="17" max="16384" width="9" style="1"/>
  </cols>
  <sheetData>
    <row r="1" spans="1:10" s="11" customFormat="1" ht="24.95" customHeight="1">
      <c r="A1" s="36" t="s">
        <v>237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15" customHeight="1">
      <c r="A2" s="3" t="s">
        <v>115</v>
      </c>
    </row>
    <row r="3" spans="1:10" ht="15" customHeight="1">
      <c r="A3" s="4" t="s">
        <v>52</v>
      </c>
      <c r="B3" s="4" t="s">
        <v>1</v>
      </c>
      <c r="C3" s="4" t="s">
        <v>2</v>
      </c>
      <c r="D3" s="4" t="s">
        <v>55</v>
      </c>
      <c r="E3" s="4" t="s">
        <v>56</v>
      </c>
      <c r="F3" s="4" t="s">
        <v>57</v>
      </c>
      <c r="G3" s="5" t="s">
        <v>58</v>
      </c>
      <c r="H3" s="5" t="s">
        <v>59</v>
      </c>
      <c r="I3" s="5" t="s">
        <v>53</v>
      </c>
      <c r="J3" s="5" t="s">
        <v>10</v>
      </c>
    </row>
    <row r="4" spans="1:10" ht="15" customHeight="1">
      <c r="A4" s="6" t="s">
        <v>233</v>
      </c>
      <c r="B4" s="6" t="s">
        <v>60</v>
      </c>
      <c r="C4" s="6" t="s">
        <v>60</v>
      </c>
      <c r="D4" s="6" t="s">
        <v>60</v>
      </c>
      <c r="E4" s="6" t="s">
        <v>218</v>
      </c>
      <c r="F4" s="6" t="s">
        <v>234</v>
      </c>
      <c r="G4" s="7"/>
      <c r="H4" s="7"/>
      <c r="I4" s="7"/>
      <c r="J4" s="7"/>
    </row>
    <row r="5" spans="1:10" ht="15" customHeight="1">
      <c r="A5" s="6" t="s">
        <v>60</v>
      </c>
      <c r="B5" s="6" t="s">
        <v>22</v>
      </c>
      <c r="C5" s="6" t="s">
        <v>111</v>
      </c>
      <c r="D5" s="6" t="s">
        <v>29</v>
      </c>
      <c r="E5" s="6" t="s">
        <v>60</v>
      </c>
      <c r="F5" s="6" t="s">
        <v>116</v>
      </c>
      <c r="G5" s="7">
        <v>2.68</v>
      </c>
      <c r="H5" s="7">
        <v>1</v>
      </c>
      <c r="I5" s="7">
        <v>2.68</v>
      </c>
      <c r="J5" s="7"/>
    </row>
    <row r="6" spans="1:10" ht="15" customHeight="1">
      <c r="A6" s="6" t="s">
        <v>60</v>
      </c>
      <c r="B6" s="6" t="s">
        <v>112</v>
      </c>
      <c r="C6" s="6" t="s">
        <v>113</v>
      </c>
      <c r="D6" s="6" t="s">
        <v>29</v>
      </c>
      <c r="E6" s="6" t="s">
        <v>60</v>
      </c>
      <c r="F6" s="6" t="s">
        <v>116</v>
      </c>
      <c r="G6" s="7">
        <v>2.68</v>
      </c>
      <c r="H6" s="7">
        <v>1</v>
      </c>
      <c r="I6" s="7">
        <v>2.68</v>
      </c>
      <c r="J6" s="7"/>
    </row>
    <row r="7" spans="1:10" ht="15" customHeight="1">
      <c r="A7" s="6" t="s">
        <v>60</v>
      </c>
      <c r="B7" s="6" t="s">
        <v>60</v>
      </c>
      <c r="C7" s="6" t="s">
        <v>60</v>
      </c>
      <c r="D7" s="6" t="s">
        <v>60</v>
      </c>
      <c r="E7" s="6" t="s">
        <v>61</v>
      </c>
      <c r="F7" s="6" t="s">
        <v>117</v>
      </c>
      <c r="G7" s="7"/>
      <c r="H7" s="7"/>
      <c r="I7" s="7"/>
      <c r="J7" s="7"/>
    </row>
    <row r="8" spans="1:10" ht="15" customHeight="1">
      <c r="A8" s="6" t="s">
        <v>60</v>
      </c>
      <c r="B8" s="6" t="s">
        <v>114</v>
      </c>
      <c r="C8" s="6" t="s">
        <v>60</v>
      </c>
      <c r="D8" s="6" t="s">
        <v>29</v>
      </c>
      <c r="E8" s="6" t="s">
        <v>60</v>
      </c>
      <c r="F8" s="6" t="s">
        <v>118</v>
      </c>
      <c r="G8" s="7">
        <v>41.68</v>
      </c>
      <c r="H8" s="7">
        <v>1</v>
      </c>
      <c r="I8" s="7">
        <v>41.68</v>
      </c>
      <c r="J8" s="7"/>
    </row>
    <row r="9" spans="1:10" ht="15" customHeight="1">
      <c r="A9" s="6" t="s">
        <v>60</v>
      </c>
      <c r="B9" s="6" t="s">
        <v>22</v>
      </c>
      <c r="C9" s="6" t="s">
        <v>111</v>
      </c>
      <c r="D9" s="6" t="s">
        <v>29</v>
      </c>
      <c r="E9" s="6" t="s">
        <v>60</v>
      </c>
      <c r="F9" s="6" t="s">
        <v>118</v>
      </c>
      <c r="G9" s="7">
        <v>41.68</v>
      </c>
      <c r="H9" s="7">
        <v>1</v>
      </c>
      <c r="I9" s="7">
        <v>41.68</v>
      </c>
      <c r="J9" s="7"/>
    </row>
    <row r="10" spans="1:10" ht="15" customHeight="1">
      <c r="A10" s="6" t="s">
        <v>60</v>
      </c>
      <c r="B10" s="6" t="s">
        <v>112</v>
      </c>
      <c r="C10" s="6" t="s">
        <v>113</v>
      </c>
      <c r="D10" s="6" t="s">
        <v>29</v>
      </c>
      <c r="E10" s="6" t="s">
        <v>60</v>
      </c>
      <c r="F10" s="6" t="s">
        <v>118</v>
      </c>
      <c r="G10" s="7">
        <v>41.68</v>
      </c>
      <c r="H10" s="7">
        <v>1</v>
      </c>
      <c r="I10" s="7">
        <v>41.68</v>
      </c>
      <c r="J10" s="7"/>
    </row>
    <row r="11" spans="1:10" ht="15" customHeight="1">
      <c r="A11" s="6" t="s">
        <v>60</v>
      </c>
      <c r="B11" s="6" t="s">
        <v>107</v>
      </c>
      <c r="C11" s="6" t="s">
        <v>108</v>
      </c>
      <c r="D11" s="6" t="s">
        <v>109</v>
      </c>
      <c r="E11" s="6" t="s">
        <v>60</v>
      </c>
      <c r="F11" s="6" t="s">
        <v>119</v>
      </c>
      <c r="G11" s="7">
        <v>56</v>
      </c>
      <c r="H11" s="7">
        <v>1</v>
      </c>
      <c r="I11" s="7">
        <v>56</v>
      </c>
      <c r="J11" s="7"/>
    </row>
    <row r="12" spans="1:10" ht="15" customHeight="1">
      <c r="A12" s="8"/>
      <c r="B12" s="8"/>
      <c r="C12" s="8"/>
      <c r="D12" s="8"/>
      <c r="E12" s="8"/>
      <c r="F12" s="8"/>
      <c r="G12" s="9"/>
      <c r="H12" s="9"/>
      <c r="I12" s="9"/>
      <c r="J12" s="9"/>
    </row>
    <row r="13" spans="1:10" ht="15" customHeight="1">
      <c r="A13" s="8"/>
      <c r="B13" s="8"/>
      <c r="C13" s="8"/>
      <c r="D13" s="8"/>
      <c r="E13" s="8"/>
      <c r="F13" s="8"/>
      <c r="G13" s="9"/>
      <c r="H13" s="9"/>
      <c r="I13" s="9"/>
      <c r="J13" s="9"/>
    </row>
    <row r="14" spans="1:10" ht="15" customHeight="1">
      <c r="A14" s="8"/>
      <c r="B14" s="8"/>
      <c r="C14" s="8"/>
      <c r="D14" s="8"/>
      <c r="E14" s="8"/>
      <c r="F14" s="8"/>
      <c r="G14" s="9"/>
      <c r="H14" s="9"/>
      <c r="I14" s="9"/>
      <c r="J14" s="9"/>
    </row>
    <row r="15" spans="1:10" ht="15" customHeight="1">
      <c r="A15" s="8"/>
      <c r="B15" s="8"/>
      <c r="C15" s="8"/>
      <c r="D15" s="8"/>
      <c r="E15" s="8"/>
      <c r="F15" s="8"/>
      <c r="G15" s="9"/>
      <c r="H15" s="9"/>
      <c r="I15" s="9"/>
      <c r="J15" s="9"/>
    </row>
    <row r="16" spans="1:10" ht="15" customHeight="1">
      <c r="A16" s="8"/>
      <c r="B16" s="8"/>
      <c r="C16" s="8"/>
      <c r="D16" s="8"/>
      <c r="E16" s="8"/>
      <c r="F16" s="8"/>
      <c r="G16" s="9"/>
      <c r="H16" s="9"/>
      <c r="I16" s="9"/>
      <c r="J16" s="9"/>
    </row>
    <row r="17" spans="1:10" ht="15" customHeight="1">
      <c r="A17" s="8"/>
      <c r="B17" s="8"/>
      <c r="C17" s="8"/>
      <c r="D17" s="8"/>
      <c r="E17" s="8"/>
      <c r="F17" s="8"/>
      <c r="G17" s="9"/>
      <c r="H17" s="9"/>
      <c r="I17" s="9"/>
      <c r="J17" s="9"/>
    </row>
    <row r="18" spans="1:10" ht="15" customHeight="1">
      <c r="A18" s="8"/>
      <c r="B18" s="8"/>
      <c r="C18" s="8"/>
      <c r="D18" s="8"/>
      <c r="E18" s="8"/>
      <c r="F18" s="8"/>
      <c r="G18" s="9"/>
      <c r="H18" s="9"/>
      <c r="I18" s="9"/>
      <c r="J18" s="9"/>
    </row>
    <row r="19" spans="1:10" ht="15" customHeight="1">
      <c r="A19" s="8"/>
      <c r="B19" s="8"/>
      <c r="C19" s="8"/>
      <c r="D19" s="8"/>
      <c r="E19" s="8"/>
      <c r="F19" s="8"/>
      <c r="G19" s="9"/>
      <c r="H19" s="9"/>
      <c r="I19" s="9"/>
      <c r="J19" s="9"/>
    </row>
    <row r="20" spans="1:10" ht="15" customHeight="1">
      <c r="A20" s="8"/>
      <c r="B20" s="8"/>
      <c r="C20" s="8"/>
      <c r="D20" s="8"/>
      <c r="E20" s="8"/>
      <c r="F20" s="8"/>
      <c r="G20" s="9"/>
      <c r="H20" s="9"/>
      <c r="I20" s="9"/>
      <c r="J20" s="9"/>
    </row>
    <row r="21" spans="1:10" ht="15" customHeight="1">
      <c r="A21" s="8"/>
      <c r="B21" s="8"/>
      <c r="C21" s="8"/>
      <c r="D21" s="8"/>
      <c r="E21" s="8"/>
      <c r="F21" s="8"/>
      <c r="G21" s="9"/>
      <c r="H21" s="9"/>
      <c r="I21" s="9"/>
      <c r="J21" s="9"/>
    </row>
    <row r="22" spans="1:10" ht="15" customHeight="1">
      <c r="A22" s="8"/>
      <c r="B22" s="8"/>
      <c r="C22" s="8"/>
      <c r="D22" s="8"/>
      <c r="E22" s="8"/>
      <c r="F22" s="8"/>
      <c r="G22" s="9"/>
      <c r="H22" s="9"/>
      <c r="I22" s="9"/>
      <c r="J22" s="9"/>
    </row>
    <row r="23" spans="1:10" ht="15" customHeight="1">
      <c r="A23" s="8"/>
      <c r="B23" s="8"/>
      <c r="C23" s="8"/>
      <c r="D23" s="8"/>
      <c r="E23" s="8"/>
      <c r="F23" s="8"/>
      <c r="G23" s="9"/>
      <c r="H23" s="9"/>
      <c r="I23" s="9"/>
      <c r="J23" s="9"/>
    </row>
    <row r="24" spans="1:10" ht="15" customHeight="1">
      <c r="A24" s="8"/>
      <c r="B24" s="8"/>
      <c r="C24" s="8"/>
      <c r="D24" s="8"/>
      <c r="E24" s="8"/>
      <c r="F24" s="8"/>
      <c r="G24" s="9"/>
      <c r="H24" s="9"/>
      <c r="I24" s="9"/>
      <c r="J24" s="9"/>
    </row>
    <row r="25" spans="1:10" ht="15" customHeight="1">
      <c r="A25" s="8"/>
      <c r="B25" s="8"/>
      <c r="C25" s="8"/>
      <c r="D25" s="8"/>
      <c r="E25" s="8"/>
      <c r="F25" s="8"/>
      <c r="G25" s="9"/>
      <c r="H25" s="9"/>
      <c r="I25" s="9"/>
      <c r="J25" s="9"/>
    </row>
    <row r="26" spans="1:10" ht="15" customHeight="1">
      <c r="A26" s="8"/>
      <c r="B26" s="8"/>
      <c r="C26" s="8"/>
      <c r="D26" s="8"/>
      <c r="E26" s="8"/>
      <c r="F26" s="8"/>
      <c r="G26" s="9"/>
      <c r="H26" s="9"/>
      <c r="I26" s="9"/>
      <c r="J26" s="9"/>
    </row>
    <row r="27" spans="1:10" ht="15" customHeight="1">
      <c r="A27" s="8"/>
      <c r="B27" s="8"/>
      <c r="C27" s="8"/>
      <c r="D27" s="8"/>
      <c r="E27" s="8"/>
      <c r="F27" s="8"/>
      <c r="G27" s="9"/>
      <c r="H27" s="9"/>
      <c r="I27" s="9"/>
      <c r="J27" s="9"/>
    </row>
    <row r="28" spans="1:10" ht="15" customHeight="1">
      <c r="A28" s="8"/>
      <c r="B28" s="8"/>
      <c r="C28" s="8"/>
      <c r="D28" s="8"/>
      <c r="E28" s="8"/>
      <c r="F28" s="8"/>
      <c r="G28" s="9"/>
      <c r="H28" s="9"/>
      <c r="I28" s="9"/>
      <c r="J28" s="9"/>
    </row>
    <row r="29" spans="1:10" ht="15" customHeight="1">
      <c r="A29" s="17"/>
      <c r="B29" s="17"/>
      <c r="C29" s="17"/>
      <c r="D29" s="17"/>
      <c r="E29" s="17"/>
      <c r="F29" s="17"/>
      <c r="G29" s="18"/>
      <c r="H29" s="18"/>
      <c r="I29" s="18"/>
      <c r="J29" s="18"/>
    </row>
    <row r="30" spans="1:10" ht="15" customHeight="1">
      <c r="A30" s="8"/>
      <c r="B30" s="8"/>
      <c r="C30" s="8"/>
      <c r="D30" s="8"/>
      <c r="E30" s="8"/>
      <c r="F30" s="8"/>
      <c r="G30" s="9"/>
      <c r="H30" s="9"/>
      <c r="I30" s="9"/>
      <c r="J30" s="9"/>
    </row>
    <row r="31" spans="1:10" ht="15" customHeight="1">
      <c r="A31" s="8"/>
      <c r="B31" s="8"/>
      <c r="C31" s="8"/>
      <c r="D31" s="8"/>
      <c r="E31" s="8"/>
      <c r="F31" s="8"/>
      <c r="G31" s="9"/>
      <c r="H31" s="9"/>
      <c r="I31" s="9"/>
      <c r="J31" s="9"/>
    </row>
    <row r="32" spans="1:10" ht="15" customHeight="1">
      <c r="A32" s="8"/>
      <c r="B32" s="8"/>
      <c r="C32" s="8"/>
      <c r="D32" s="8"/>
      <c r="E32" s="8"/>
      <c r="F32" s="8"/>
      <c r="G32" s="9"/>
      <c r="H32" s="9"/>
      <c r="I32" s="9"/>
      <c r="J32" s="9"/>
    </row>
    <row r="33" spans="1:10" ht="15" customHeight="1">
      <c r="A33" s="8"/>
      <c r="B33" s="8"/>
      <c r="C33" s="8"/>
      <c r="D33" s="8"/>
      <c r="E33" s="8"/>
      <c r="F33" s="8"/>
      <c r="G33" s="9"/>
      <c r="H33" s="9"/>
      <c r="I33" s="9"/>
      <c r="J33" s="9"/>
    </row>
  </sheetData>
  <mergeCells count="1">
    <mergeCell ref="A1:J1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L32"/>
  <sheetViews>
    <sheetView zoomScaleNormal="100" workbookViewId="0">
      <pane ySplit="3" topLeftCell="A4" activePane="bottomLeft" state="frozen"/>
      <selection activeCell="A32" sqref="A32:XFD32"/>
      <selection pane="bottomLeft" activeCell="A32" sqref="A32:XFD32"/>
    </sheetView>
  </sheetViews>
  <sheetFormatPr defaultRowHeight="15" customHeight="1"/>
  <cols>
    <col min="1" max="1" width="23.625" style="12" customWidth="1"/>
    <col min="2" max="2" width="25.625" style="12" customWidth="1"/>
    <col min="3" max="3" width="6" style="12" customWidth="1"/>
    <col min="4" max="4" width="10.625" style="12" customWidth="1"/>
    <col min="5" max="5" width="4.625" style="12" customWidth="1"/>
    <col min="6" max="7" width="8.625" style="12" customWidth="1"/>
    <col min="8" max="8" width="4.625" style="12" customWidth="1"/>
    <col min="9" max="9" width="8.625" style="12" customWidth="1"/>
    <col min="10" max="10" width="6" style="12" customWidth="1"/>
    <col min="11" max="11" width="10.625" style="12" customWidth="1"/>
    <col min="12" max="12" width="7.25" style="12" customWidth="1"/>
    <col min="13" max="19" width="8.625" style="12" customWidth="1"/>
    <col min="20" max="16384" width="9" style="12"/>
  </cols>
  <sheetData>
    <row r="1" spans="1:12" s="16" customFormat="1" ht="24.95" customHeight="1">
      <c r="A1" s="35" t="s">
        <v>238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5" customHeight="1">
      <c r="A2" s="12" t="s">
        <v>120</v>
      </c>
    </row>
    <row r="3" spans="1:12" ht="30" customHeight="1">
      <c r="A3" s="13" t="s">
        <v>1</v>
      </c>
      <c r="B3" s="13" t="s">
        <v>2</v>
      </c>
      <c r="C3" s="13" t="s">
        <v>242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244</v>
      </c>
      <c r="K3" s="13" t="s">
        <v>9</v>
      </c>
      <c r="L3" s="13" t="s">
        <v>10</v>
      </c>
    </row>
    <row r="4" spans="1:12" ht="15" customHeight="1">
      <c r="A4" s="32" t="s">
        <v>121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15" customHeight="1">
      <c r="A5" s="14" t="s">
        <v>122</v>
      </c>
      <c r="B5" s="14" t="s">
        <v>123</v>
      </c>
      <c r="C5" s="14" t="s">
        <v>29</v>
      </c>
      <c r="D5" s="14">
        <v>17.204999999999998</v>
      </c>
      <c r="E5" s="14"/>
      <c r="F5" s="14">
        <v>0</v>
      </c>
      <c r="G5" s="14">
        <v>0</v>
      </c>
      <c r="H5" s="14">
        <v>0</v>
      </c>
      <c r="I5" s="14"/>
      <c r="J5" s="14" t="s">
        <v>29</v>
      </c>
      <c r="K5" s="14">
        <v>17.204999999999998</v>
      </c>
      <c r="L5" s="14"/>
    </row>
    <row r="6" spans="1:12" ht="15" customHeight="1">
      <c r="A6" s="14" t="s">
        <v>124</v>
      </c>
      <c r="B6" s="14" t="s">
        <v>125</v>
      </c>
      <c r="C6" s="14" t="s">
        <v>38</v>
      </c>
      <c r="D6" s="14">
        <v>2.258</v>
      </c>
      <c r="E6" s="14"/>
      <c r="F6" s="14">
        <v>0</v>
      </c>
      <c r="G6" s="14">
        <v>0</v>
      </c>
      <c r="H6" s="14">
        <v>0</v>
      </c>
      <c r="I6" s="14"/>
      <c r="J6" s="14" t="s">
        <v>38</v>
      </c>
      <c r="K6" s="14">
        <v>2.258</v>
      </c>
      <c r="L6" s="14"/>
    </row>
    <row r="7" spans="1:12" ht="15" customHeight="1">
      <c r="A7" s="32" t="s">
        <v>11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15" customHeight="1">
      <c r="A8" s="14" t="s">
        <v>126</v>
      </c>
      <c r="B8" s="14" t="s">
        <v>127</v>
      </c>
      <c r="C8" s="14" t="s">
        <v>29</v>
      </c>
      <c r="D8" s="14">
        <v>9.6430000000000007</v>
      </c>
      <c r="E8" s="14"/>
      <c r="F8" s="14">
        <v>0</v>
      </c>
      <c r="G8" s="14">
        <v>0</v>
      </c>
      <c r="H8" s="14">
        <v>0</v>
      </c>
      <c r="I8" s="14"/>
      <c r="J8" s="14" t="s">
        <v>29</v>
      </c>
      <c r="K8" s="14">
        <v>9.6430000000000007</v>
      </c>
      <c r="L8" s="14"/>
    </row>
    <row r="9" spans="1:12" ht="15" customHeight="1">
      <c r="A9" s="14" t="s">
        <v>128</v>
      </c>
      <c r="B9" s="14" t="s">
        <v>129</v>
      </c>
      <c r="C9" s="14" t="s">
        <v>130</v>
      </c>
      <c r="D9" s="14">
        <v>13.92</v>
      </c>
      <c r="E9" s="14"/>
      <c r="F9" s="14">
        <v>0</v>
      </c>
      <c r="G9" s="14">
        <v>0</v>
      </c>
      <c r="H9" s="14">
        <v>0</v>
      </c>
      <c r="I9" s="14"/>
      <c r="J9" s="14" t="s">
        <v>130</v>
      </c>
      <c r="K9" s="14">
        <v>13.92</v>
      </c>
      <c r="L9" s="14"/>
    </row>
    <row r="10" spans="1:12" ht="15" customHeight="1">
      <c r="A10" s="14" t="s">
        <v>131</v>
      </c>
      <c r="B10" s="14" t="s">
        <v>132</v>
      </c>
      <c r="C10" s="14" t="s">
        <v>29</v>
      </c>
      <c r="D10" s="14">
        <v>54.11</v>
      </c>
      <c r="E10" s="14"/>
      <c r="F10" s="14">
        <v>0</v>
      </c>
      <c r="G10" s="14">
        <v>0</v>
      </c>
      <c r="H10" s="14">
        <v>0</v>
      </c>
      <c r="I10" s="14"/>
      <c r="J10" s="14" t="s">
        <v>29</v>
      </c>
      <c r="K10" s="14">
        <v>54.11</v>
      </c>
      <c r="L10" s="14"/>
    </row>
    <row r="11" spans="1:12" ht="15" customHeight="1">
      <c r="A11" s="14" t="s">
        <v>84</v>
      </c>
      <c r="B11" s="14" t="s">
        <v>85</v>
      </c>
      <c r="C11" s="14" t="s">
        <v>29</v>
      </c>
      <c r="D11" s="14">
        <v>51.777000000000001</v>
      </c>
      <c r="E11" s="14"/>
      <c r="F11" s="14">
        <v>0</v>
      </c>
      <c r="G11" s="14">
        <v>0</v>
      </c>
      <c r="H11" s="14">
        <v>0</v>
      </c>
      <c r="I11" s="14"/>
      <c r="J11" s="14" t="s">
        <v>29</v>
      </c>
      <c r="K11" s="14">
        <v>51.777000000000001</v>
      </c>
      <c r="L11" s="14"/>
    </row>
    <row r="12" spans="1:12" ht="15" customHeight="1">
      <c r="A12" s="14" t="s">
        <v>133</v>
      </c>
      <c r="B12" s="14" t="s">
        <v>134</v>
      </c>
      <c r="C12" s="14" t="s">
        <v>29</v>
      </c>
      <c r="D12" s="14">
        <v>1.752</v>
      </c>
      <c r="E12" s="14"/>
      <c r="F12" s="14">
        <v>0</v>
      </c>
      <c r="G12" s="14">
        <v>0</v>
      </c>
      <c r="H12" s="14">
        <v>0</v>
      </c>
      <c r="I12" s="14"/>
      <c r="J12" s="14" t="s">
        <v>29</v>
      </c>
      <c r="K12" s="14">
        <v>1.752</v>
      </c>
      <c r="L12" s="14"/>
    </row>
    <row r="13" spans="1:12" ht="15" customHeight="1">
      <c r="A13" s="32" t="s">
        <v>30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ht="15" customHeight="1">
      <c r="A14" s="14" t="s">
        <v>135</v>
      </c>
      <c r="B14" s="14" t="s">
        <v>136</v>
      </c>
      <c r="C14" s="14" t="s">
        <v>89</v>
      </c>
      <c r="D14" s="14">
        <v>3</v>
      </c>
      <c r="E14" s="14"/>
      <c r="F14" s="14">
        <v>0</v>
      </c>
      <c r="G14" s="14">
        <v>0</v>
      </c>
      <c r="H14" s="14">
        <v>0</v>
      </c>
      <c r="I14" s="14"/>
      <c r="J14" s="14" t="s">
        <v>89</v>
      </c>
      <c r="K14" s="14">
        <v>3</v>
      </c>
      <c r="L14" s="14"/>
    </row>
    <row r="15" spans="1:12" ht="15" customHeight="1">
      <c r="A15" s="14" t="s">
        <v>31</v>
      </c>
      <c r="B15" s="14" t="s">
        <v>32</v>
      </c>
      <c r="C15" s="14" t="s">
        <v>14</v>
      </c>
      <c r="D15" s="14">
        <v>40.200000000000003</v>
      </c>
      <c r="E15" s="14"/>
      <c r="F15" s="14">
        <v>0</v>
      </c>
      <c r="G15" s="14">
        <v>0</v>
      </c>
      <c r="H15" s="14">
        <v>0</v>
      </c>
      <c r="I15" s="14"/>
      <c r="J15" s="14" t="s">
        <v>14</v>
      </c>
      <c r="K15" s="14">
        <v>40.200000000000003</v>
      </c>
      <c r="L15" s="14"/>
    </row>
    <row r="16" spans="1:12" ht="15" customHeight="1">
      <c r="A16" s="14" t="s">
        <v>33</v>
      </c>
      <c r="B16" s="14" t="s">
        <v>34</v>
      </c>
      <c r="C16" s="14" t="s">
        <v>29</v>
      </c>
      <c r="D16" s="14">
        <v>16.079999999999998</v>
      </c>
      <c r="E16" s="14"/>
      <c r="F16" s="14">
        <v>0</v>
      </c>
      <c r="G16" s="14">
        <v>0</v>
      </c>
      <c r="H16" s="14">
        <v>0</v>
      </c>
      <c r="I16" s="14"/>
      <c r="J16" s="14" t="s">
        <v>29</v>
      </c>
      <c r="K16" s="14">
        <v>16.079999999999998</v>
      </c>
      <c r="L16" s="14"/>
    </row>
    <row r="17" spans="1:12" ht="15" customHeight="1">
      <c r="A17" s="14" t="s">
        <v>137</v>
      </c>
      <c r="B17" s="14" t="s">
        <v>138</v>
      </c>
      <c r="C17" s="14" t="s">
        <v>130</v>
      </c>
      <c r="D17" s="14">
        <v>81.2</v>
      </c>
      <c r="E17" s="14"/>
      <c r="F17" s="14">
        <v>0</v>
      </c>
      <c r="G17" s="14">
        <v>0</v>
      </c>
      <c r="H17" s="14">
        <v>0</v>
      </c>
      <c r="I17" s="14"/>
      <c r="J17" s="14" t="s">
        <v>130</v>
      </c>
      <c r="K17" s="14">
        <v>81.2</v>
      </c>
      <c r="L17" s="14"/>
    </row>
    <row r="18" spans="1:12" ht="15" customHeight="1">
      <c r="A18" s="14" t="s">
        <v>139</v>
      </c>
      <c r="B18" s="14" t="s">
        <v>140</v>
      </c>
      <c r="C18" s="14" t="s">
        <v>38</v>
      </c>
      <c r="D18" s="14">
        <v>1.768</v>
      </c>
      <c r="E18" s="14"/>
      <c r="F18" s="14">
        <v>0</v>
      </c>
      <c r="G18" s="14">
        <v>0</v>
      </c>
      <c r="H18" s="14">
        <v>0</v>
      </c>
      <c r="I18" s="14"/>
      <c r="J18" s="14" t="s">
        <v>38</v>
      </c>
      <c r="K18" s="14">
        <v>1.768</v>
      </c>
      <c r="L18" s="14"/>
    </row>
    <row r="19" spans="1:12" ht="15" customHeight="1">
      <c r="A19" s="14" t="s">
        <v>141</v>
      </c>
      <c r="B19" s="14" t="s">
        <v>142</v>
      </c>
      <c r="C19" s="14" t="s">
        <v>89</v>
      </c>
      <c r="D19" s="14">
        <v>1</v>
      </c>
      <c r="E19" s="14"/>
      <c r="F19" s="14">
        <v>0</v>
      </c>
      <c r="G19" s="14">
        <v>0</v>
      </c>
      <c r="H19" s="14">
        <v>0</v>
      </c>
      <c r="I19" s="14"/>
      <c r="J19" s="14" t="s">
        <v>89</v>
      </c>
      <c r="K19" s="14">
        <v>1</v>
      </c>
      <c r="L19" s="14"/>
    </row>
    <row r="20" spans="1:12" ht="15" customHeight="1">
      <c r="A20" s="14" t="s">
        <v>143</v>
      </c>
      <c r="B20" s="14" t="s">
        <v>144</v>
      </c>
      <c r="C20" s="14" t="s">
        <v>29</v>
      </c>
      <c r="D20" s="14">
        <v>2.0099999999999998</v>
      </c>
      <c r="E20" s="14"/>
      <c r="F20" s="14"/>
      <c r="G20" s="14">
        <v>0</v>
      </c>
      <c r="H20" s="14"/>
      <c r="I20" s="14"/>
      <c r="J20" s="14" t="s">
        <v>29</v>
      </c>
      <c r="K20" s="14">
        <v>2.0099999999999998</v>
      </c>
      <c r="L20" s="14"/>
    </row>
    <row r="21" spans="1:12" ht="15" customHeight="1">
      <c r="A21" s="14" t="s">
        <v>145</v>
      </c>
      <c r="B21" s="14" t="s">
        <v>146</v>
      </c>
      <c r="C21" s="14" t="s">
        <v>29</v>
      </c>
      <c r="D21" s="14">
        <v>2.552</v>
      </c>
      <c r="E21" s="14"/>
      <c r="F21" s="14">
        <v>0</v>
      </c>
      <c r="G21" s="14">
        <v>0</v>
      </c>
      <c r="H21" s="14">
        <v>0</v>
      </c>
      <c r="I21" s="14"/>
      <c r="J21" s="14" t="s">
        <v>29</v>
      </c>
      <c r="K21" s="14">
        <v>2.552</v>
      </c>
      <c r="L21" s="14"/>
    </row>
    <row r="22" spans="1:12" ht="15" customHeight="1">
      <c r="A22" s="32" t="s">
        <v>35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15" customHeight="1">
      <c r="A23" s="14" t="s">
        <v>39</v>
      </c>
      <c r="B23" s="14" t="s">
        <v>40</v>
      </c>
      <c r="C23" s="14" t="s">
        <v>29</v>
      </c>
      <c r="D23" s="14">
        <v>24.12</v>
      </c>
      <c r="E23" s="14"/>
      <c r="F23" s="14">
        <v>0</v>
      </c>
      <c r="G23" s="14">
        <v>0</v>
      </c>
      <c r="H23" s="14">
        <v>0</v>
      </c>
      <c r="I23" s="14"/>
      <c r="J23" s="14" t="s">
        <v>29</v>
      </c>
      <c r="K23" s="14">
        <v>24.12</v>
      </c>
      <c r="L23" s="14"/>
    </row>
    <row r="24" spans="1:12" ht="15" customHeight="1">
      <c r="A24" s="32" t="s">
        <v>87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1:12" ht="15" customHeight="1">
      <c r="A25" s="14" t="s">
        <v>147</v>
      </c>
      <c r="B25" s="14" t="s">
        <v>148</v>
      </c>
      <c r="C25" s="14" t="s">
        <v>89</v>
      </c>
      <c r="D25" s="14">
        <v>3</v>
      </c>
      <c r="E25" s="14"/>
      <c r="F25" s="14">
        <v>0</v>
      </c>
      <c r="G25" s="14">
        <v>0</v>
      </c>
      <c r="H25" s="14">
        <v>0</v>
      </c>
      <c r="I25" s="14"/>
      <c r="J25" s="14" t="s">
        <v>89</v>
      </c>
      <c r="K25" s="14">
        <v>3</v>
      </c>
      <c r="L25" s="14"/>
    </row>
    <row r="26" spans="1:12" ht="15" customHeight="1">
      <c r="A26" s="32" t="s">
        <v>45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 ht="15" customHeight="1">
      <c r="A27" s="14" t="s">
        <v>46</v>
      </c>
      <c r="B27" s="14" t="s">
        <v>47</v>
      </c>
      <c r="C27" s="14" t="s">
        <v>48</v>
      </c>
      <c r="D27" s="14">
        <v>1.889</v>
      </c>
      <c r="E27" s="14"/>
      <c r="F27" s="14">
        <v>0</v>
      </c>
      <c r="G27" s="14">
        <v>0</v>
      </c>
      <c r="H27" s="14">
        <v>0</v>
      </c>
      <c r="I27" s="14"/>
      <c r="J27" s="14" t="s">
        <v>48</v>
      </c>
      <c r="K27" s="14">
        <v>1.889</v>
      </c>
      <c r="L27" s="14"/>
    </row>
    <row r="28" spans="1:12" ht="15" customHeight="1">
      <c r="A28" s="14" t="s">
        <v>46</v>
      </c>
      <c r="B28" s="14" t="s">
        <v>149</v>
      </c>
      <c r="C28" s="14" t="s">
        <v>48</v>
      </c>
      <c r="D28" s="14">
        <v>2.8279999999999998</v>
      </c>
      <c r="E28" s="14"/>
      <c r="F28" s="14">
        <v>0</v>
      </c>
      <c r="G28" s="14">
        <v>0</v>
      </c>
      <c r="H28" s="14">
        <v>0</v>
      </c>
      <c r="I28" s="14"/>
      <c r="J28" s="14" t="s">
        <v>48</v>
      </c>
      <c r="K28" s="14">
        <v>2.8279999999999998</v>
      </c>
      <c r="L28" s="14"/>
    </row>
    <row r="29" spans="1:12" ht="15" customHeight="1">
      <c r="A29" s="14" t="s">
        <v>49</v>
      </c>
      <c r="B29" s="14" t="s">
        <v>50</v>
      </c>
      <c r="C29" s="14" t="s">
        <v>51</v>
      </c>
      <c r="D29" s="14">
        <v>4.7169999999999996</v>
      </c>
      <c r="E29" s="14"/>
      <c r="F29" s="14">
        <v>0</v>
      </c>
      <c r="G29" s="14">
        <v>0</v>
      </c>
      <c r="H29" s="14">
        <v>0</v>
      </c>
      <c r="I29" s="14"/>
      <c r="J29" s="14" t="s">
        <v>51</v>
      </c>
      <c r="K29" s="14">
        <v>4.7169999999999996</v>
      </c>
      <c r="L29" s="14"/>
    </row>
    <row r="30" spans="1:12" ht="1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 ht="1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 ht="1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</sheetData>
  <mergeCells count="7">
    <mergeCell ref="A26:L26"/>
    <mergeCell ref="A1:L1"/>
    <mergeCell ref="A4:L4"/>
    <mergeCell ref="A7:L7"/>
    <mergeCell ref="A13:L13"/>
    <mergeCell ref="A22:L22"/>
    <mergeCell ref="A24:L24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J64"/>
  <sheetViews>
    <sheetView zoomScaleNormal="100" workbookViewId="0">
      <pane ySplit="3" topLeftCell="A4" activePane="bottomLeft" state="frozen"/>
      <selection activeCell="A32" sqref="A32:XFD32"/>
      <selection pane="bottomLeft" activeCell="A32" sqref="A32:XFD32"/>
    </sheetView>
  </sheetViews>
  <sheetFormatPr defaultRowHeight="15" customHeight="1"/>
  <cols>
    <col min="1" max="1" width="8.625" style="3" customWidth="1"/>
    <col min="2" max="3" width="21.625" style="3" customWidth="1"/>
    <col min="4" max="4" width="4.25" style="3" customWidth="1"/>
    <col min="5" max="5" width="12.625" style="3" customWidth="1"/>
    <col min="6" max="6" width="32.625" style="25" customWidth="1"/>
    <col min="7" max="7" width="6.625" style="2" customWidth="1"/>
    <col min="8" max="8" width="3.625" style="2" customWidth="1"/>
    <col min="9" max="10" width="6.625" style="2" customWidth="1"/>
    <col min="11" max="16" width="6.625" style="1" customWidth="1"/>
    <col min="17" max="16384" width="9" style="1"/>
  </cols>
  <sheetData>
    <row r="1" spans="1:10" s="11" customFormat="1" ht="24.95" customHeight="1">
      <c r="A1" s="36" t="s">
        <v>237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15" customHeight="1">
      <c r="A2" s="3" t="s">
        <v>150</v>
      </c>
    </row>
    <row r="3" spans="1:10" ht="15" customHeight="1">
      <c r="A3" s="4" t="s">
        <v>52</v>
      </c>
      <c r="B3" s="4" t="s">
        <v>1</v>
      </c>
      <c r="C3" s="4" t="s">
        <v>2</v>
      </c>
      <c r="D3" s="4" t="s">
        <v>55</v>
      </c>
      <c r="E3" s="4" t="s">
        <v>56</v>
      </c>
      <c r="F3" s="26" t="s">
        <v>57</v>
      </c>
      <c r="G3" s="27" t="s">
        <v>58</v>
      </c>
      <c r="H3" s="27" t="s">
        <v>59</v>
      </c>
      <c r="I3" s="27" t="s">
        <v>53</v>
      </c>
      <c r="J3" s="27" t="s">
        <v>10</v>
      </c>
    </row>
    <row r="4" spans="1:10" ht="15" customHeight="1">
      <c r="A4" s="19" t="s">
        <v>227</v>
      </c>
      <c r="B4" s="6" t="s">
        <v>60</v>
      </c>
      <c r="C4" s="6" t="s">
        <v>60</v>
      </c>
      <c r="D4" s="6" t="s">
        <v>60</v>
      </c>
      <c r="E4" s="6" t="s">
        <v>60</v>
      </c>
      <c r="F4" s="28" t="s">
        <v>228</v>
      </c>
      <c r="G4" s="29"/>
      <c r="H4" s="29"/>
      <c r="I4" s="29"/>
      <c r="J4" s="29"/>
    </row>
    <row r="5" spans="1:10" ht="15" customHeight="1">
      <c r="A5" s="20" t="s">
        <v>60</v>
      </c>
      <c r="B5" s="6" t="s">
        <v>135</v>
      </c>
      <c r="C5" s="6" t="s">
        <v>136</v>
      </c>
      <c r="D5" s="6" t="s">
        <v>89</v>
      </c>
      <c r="E5" s="6" t="s">
        <v>60</v>
      </c>
      <c r="F5" s="28" t="s">
        <v>76</v>
      </c>
      <c r="G5" s="29">
        <v>3</v>
      </c>
      <c r="H5" s="29">
        <v>1</v>
      </c>
      <c r="I5" s="29">
        <v>3</v>
      </c>
      <c r="J5" s="29"/>
    </row>
    <row r="6" spans="1:10" ht="15" customHeight="1">
      <c r="A6" s="20" t="s">
        <v>60</v>
      </c>
      <c r="B6" s="6" t="s">
        <v>31</v>
      </c>
      <c r="C6" s="6" t="s">
        <v>32</v>
      </c>
      <c r="D6" s="6" t="s">
        <v>14</v>
      </c>
      <c r="E6" s="6" t="s">
        <v>60</v>
      </c>
      <c r="F6" s="28" t="s">
        <v>151</v>
      </c>
      <c r="G6" s="29">
        <v>40.200000000000003</v>
      </c>
      <c r="H6" s="29">
        <v>1</v>
      </c>
      <c r="I6" s="29">
        <v>40.200000000000003</v>
      </c>
      <c r="J6" s="29"/>
    </row>
    <row r="7" spans="1:10" ht="15" customHeight="1">
      <c r="A7" s="20" t="s">
        <v>60</v>
      </c>
      <c r="B7" s="6" t="s">
        <v>33</v>
      </c>
      <c r="C7" s="6" t="s">
        <v>34</v>
      </c>
      <c r="D7" s="6" t="s">
        <v>29</v>
      </c>
      <c r="E7" s="6" t="s">
        <v>60</v>
      </c>
      <c r="F7" s="28" t="s">
        <v>152</v>
      </c>
      <c r="G7" s="29">
        <v>16.079999999999998</v>
      </c>
      <c r="H7" s="29">
        <v>1</v>
      </c>
      <c r="I7" s="29">
        <v>16.079999999999998</v>
      </c>
      <c r="J7" s="29"/>
    </row>
    <row r="8" spans="1:10" ht="15" customHeight="1">
      <c r="A8" s="20" t="s">
        <v>60</v>
      </c>
      <c r="B8" s="6" t="s">
        <v>137</v>
      </c>
      <c r="C8" s="6" t="s">
        <v>138</v>
      </c>
      <c r="D8" s="6" t="s">
        <v>130</v>
      </c>
      <c r="E8" s="6" t="s">
        <v>153</v>
      </c>
      <c r="F8" s="28" t="s">
        <v>151</v>
      </c>
      <c r="G8" s="29">
        <v>40.200000000000003</v>
      </c>
      <c r="H8" s="29">
        <v>1</v>
      </c>
      <c r="I8" s="29">
        <v>40.200000000000003</v>
      </c>
      <c r="J8" s="29"/>
    </row>
    <row r="9" spans="1:10" ht="15" customHeight="1">
      <c r="A9" s="20" t="s">
        <v>60</v>
      </c>
      <c r="B9" s="6" t="s">
        <v>139</v>
      </c>
      <c r="C9" s="6" t="s">
        <v>140</v>
      </c>
      <c r="D9" s="6" t="s">
        <v>38</v>
      </c>
      <c r="E9" s="6" t="s">
        <v>153</v>
      </c>
      <c r="F9" s="28" t="s">
        <v>154</v>
      </c>
      <c r="G9" s="29">
        <v>1.3260000000000001</v>
      </c>
      <c r="H9" s="29">
        <v>1</v>
      </c>
      <c r="I9" s="29">
        <v>1.3260000000000001</v>
      </c>
      <c r="J9" s="29" t="s">
        <v>155</v>
      </c>
    </row>
    <row r="10" spans="1:10" ht="15" customHeight="1">
      <c r="A10" s="20" t="s">
        <v>60</v>
      </c>
      <c r="B10" s="6" t="s">
        <v>137</v>
      </c>
      <c r="C10" s="6" t="s">
        <v>138</v>
      </c>
      <c r="D10" s="6" t="s">
        <v>130</v>
      </c>
      <c r="E10" s="6" t="s">
        <v>156</v>
      </c>
      <c r="F10" s="28" t="s">
        <v>151</v>
      </c>
      <c r="G10" s="29">
        <v>40.200000000000003</v>
      </c>
      <c r="H10" s="29">
        <v>1</v>
      </c>
      <c r="I10" s="29">
        <v>40.200000000000003</v>
      </c>
      <c r="J10" s="29"/>
    </row>
    <row r="11" spans="1:10" ht="15" customHeight="1">
      <c r="A11" s="20" t="s">
        <v>60</v>
      </c>
      <c r="B11" s="6" t="s">
        <v>139</v>
      </c>
      <c r="C11" s="6" t="s">
        <v>140</v>
      </c>
      <c r="D11" s="6" t="s">
        <v>38</v>
      </c>
      <c r="E11" s="6" t="s">
        <v>156</v>
      </c>
      <c r="F11" s="28" t="s">
        <v>157</v>
      </c>
      <c r="G11" s="29">
        <v>0.442</v>
      </c>
      <c r="H11" s="29">
        <v>1</v>
      </c>
      <c r="I11" s="29">
        <v>0.442</v>
      </c>
      <c r="J11" s="29" t="s">
        <v>155</v>
      </c>
    </row>
    <row r="12" spans="1:10" ht="15" customHeight="1">
      <c r="A12" s="20" t="s">
        <v>60</v>
      </c>
      <c r="B12" s="6" t="s">
        <v>143</v>
      </c>
      <c r="C12" s="6" t="s">
        <v>144</v>
      </c>
      <c r="D12" s="6" t="s">
        <v>29</v>
      </c>
      <c r="E12" s="6" t="s">
        <v>60</v>
      </c>
      <c r="F12" s="28" t="s">
        <v>158</v>
      </c>
      <c r="G12" s="29">
        <v>2.0099999999999998</v>
      </c>
      <c r="H12" s="29">
        <v>1</v>
      </c>
      <c r="I12" s="29">
        <v>2.0099999999999998</v>
      </c>
      <c r="J12" s="29" t="s">
        <v>159</v>
      </c>
    </row>
    <row r="13" spans="1:10" ht="15" customHeight="1">
      <c r="A13" s="20" t="s">
        <v>60</v>
      </c>
      <c r="B13" s="6" t="s">
        <v>145</v>
      </c>
      <c r="C13" s="6" t="s">
        <v>146</v>
      </c>
      <c r="D13" s="6" t="s">
        <v>29</v>
      </c>
      <c r="E13" s="6" t="s">
        <v>60</v>
      </c>
      <c r="F13" s="28" t="s">
        <v>160</v>
      </c>
      <c r="G13" s="29">
        <v>2.552</v>
      </c>
      <c r="H13" s="29">
        <v>1</v>
      </c>
      <c r="I13" s="29">
        <v>2.552</v>
      </c>
      <c r="J13" s="29"/>
    </row>
    <row r="14" spans="1:10" ht="15" customHeight="1">
      <c r="A14" s="20" t="s">
        <v>60</v>
      </c>
      <c r="B14" s="6" t="s">
        <v>46</v>
      </c>
      <c r="C14" s="6" t="s">
        <v>47</v>
      </c>
      <c r="D14" s="6" t="s">
        <v>48</v>
      </c>
      <c r="E14" s="6" t="s">
        <v>60</v>
      </c>
      <c r="F14" s="28" t="s">
        <v>161</v>
      </c>
      <c r="G14" s="29">
        <v>1.889</v>
      </c>
      <c r="H14" s="29">
        <v>1</v>
      </c>
      <c r="I14" s="29">
        <v>1.889</v>
      </c>
      <c r="J14" s="29"/>
    </row>
    <row r="15" spans="1:10" ht="15" customHeight="1">
      <c r="A15" s="20" t="s">
        <v>60</v>
      </c>
      <c r="B15" s="6" t="s">
        <v>46</v>
      </c>
      <c r="C15" s="6" t="s">
        <v>149</v>
      </c>
      <c r="D15" s="6" t="s">
        <v>48</v>
      </c>
      <c r="E15" s="6" t="s">
        <v>60</v>
      </c>
      <c r="F15" s="28" t="s">
        <v>162</v>
      </c>
      <c r="G15" s="29">
        <v>2.8279999999999998</v>
      </c>
      <c r="H15" s="29">
        <v>1</v>
      </c>
      <c r="I15" s="29">
        <v>2.8279999999999998</v>
      </c>
      <c r="J15" s="29"/>
    </row>
    <row r="16" spans="1:10" ht="15" customHeight="1">
      <c r="A16" s="20" t="s">
        <v>60</v>
      </c>
      <c r="B16" s="6" t="s">
        <v>49</v>
      </c>
      <c r="C16" s="6" t="s">
        <v>50</v>
      </c>
      <c r="D16" s="6" t="s">
        <v>51</v>
      </c>
      <c r="E16" s="6" t="s">
        <v>60</v>
      </c>
      <c r="F16" s="28" t="s">
        <v>163</v>
      </c>
      <c r="G16" s="29">
        <v>4.7169999999999996</v>
      </c>
      <c r="H16" s="29">
        <v>1</v>
      </c>
      <c r="I16" s="29">
        <v>4.7169999999999996</v>
      </c>
      <c r="J16" s="29"/>
    </row>
    <row r="17" spans="1:10" ht="15" customHeight="1">
      <c r="A17" s="20" t="s">
        <v>60</v>
      </c>
      <c r="B17" s="6" t="s">
        <v>60</v>
      </c>
      <c r="C17" s="6" t="s">
        <v>60</v>
      </c>
      <c r="D17" s="6" t="s">
        <v>60</v>
      </c>
      <c r="E17" s="6" t="s">
        <v>61</v>
      </c>
      <c r="F17" s="28" t="s">
        <v>164</v>
      </c>
      <c r="G17" s="29"/>
      <c r="H17" s="29"/>
      <c r="I17" s="29"/>
      <c r="J17" s="29"/>
    </row>
    <row r="18" spans="1:10" ht="15" customHeight="1">
      <c r="A18" s="20" t="s">
        <v>60</v>
      </c>
      <c r="B18" s="6" t="s">
        <v>126</v>
      </c>
      <c r="C18" s="6" t="s">
        <v>127</v>
      </c>
      <c r="D18" s="6" t="s">
        <v>29</v>
      </c>
      <c r="E18" s="6" t="s">
        <v>60</v>
      </c>
      <c r="F18" s="28" t="s">
        <v>165</v>
      </c>
      <c r="G18" s="29">
        <v>8.76</v>
      </c>
      <c r="H18" s="29">
        <v>1</v>
      </c>
      <c r="I18" s="29">
        <v>8.76</v>
      </c>
      <c r="J18" s="29"/>
    </row>
    <row r="19" spans="1:10" ht="30" customHeight="1">
      <c r="A19" s="20" t="s">
        <v>60</v>
      </c>
      <c r="B19" s="6" t="s">
        <v>133</v>
      </c>
      <c r="C19" s="6" t="s">
        <v>134</v>
      </c>
      <c r="D19" s="6" t="s">
        <v>29</v>
      </c>
      <c r="E19" s="6" t="s">
        <v>60</v>
      </c>
      <c r="F19" s="28" t="s">
        <v>166</v>
      </c>
      <c r="G19" s="29">
        <v>1.752</v>
      </c>
      <c r="H19" s="29">
        <v>1</v>
      </c>
      <c r="I19" s="29">
        <v>1.752</v>
      </c>
      <c r="J19" s="29"/>
    </row>
    <row r="20" spans="1:10" ht="15" customHeight="1">
      <c r="A20" s="20" t="s">
        <v>60</v>
      </c>
      <c r="B20" s="6" t="s">
        <v>131</v>
      </c>
      <c r="C20" s="6" t="s">
        <v>132</v>
      </c>
      <c r="D20" s="6" t="s">
        <v>29</v>
      </c>
      <c r="E20" s="6" t="s">
        <v>60</v>
      </c>
      <c r="F20" s="28" t="s">
        <v>167</v>
      </c>
      <c r="G20" s="29">
        <v>28.382000000000001</v>
      </c>
      <c r="H20" s="29">
        <v>1</v>
      </c>
      <c r="I20" s="29">
        <v>28.382000000000001</v>
      </c>
      <c r="J20" s="29"/>
    </row>
    <row r="21" spans="1:10" ht="15" customHeight="1">
      <c r="A21" s="20" t="s">
        <v>60</v>
      </c>
      <c r="B21" s="6" t="s">
        <v>84</v>
      </c>
      <c r="C21" s="6" t="s">
        <v>85</v>
      </c>
      <c r="D21" s="6" t="s">
        <v>29</v>
      </c>
      <c r="E21" s="6" t="s">
        <v>60</v>
      </c>
      <c r="F21" s="28" t="s">
        <v>168</v>
      </c>
      <c r="G21" s="29">
        <v>26.048999999999999</v>
      </c>
      <c r="H21" s="29">
        <v>1</v>
      </c>
      <c r="I21" s="29">
        <v>26.048999999999999</v>
      </c>
      <c r="J21" s="29"/>
    </row>
    <row r="22" spans="1:10" ht="15" customHeight="1">
      <c r="A22" s="20" t="s">
        <v>60</v>
      </c>
      <c r="B22" s="6" t="s">
        <v>122</v>
      </c>
      <c r="C22" s="6" t="s">
        <v>123</v>
      </c>
      <c r="D22" s="6" t="s">
        <v>29</v>
      </c>
      <c r="E22" s="6" t="s">
        <v>169</v>
      </c>
      <c r="F22" s="28" t="s">
        <v>170</v>
      </c>
      <c r="G22" s="29">
        <v>17.204999999999998</v>
      </c>
      <c r="H22" s="29">
        <v>1</v>
      </c>
      <c r="I22" s="29">
        <v>17.204999999999998</v>
      </c>
      <c r="J22" s="29"/>
    </row>
    <row r="23" spans="1:10" ht="15" customHeight="1">
      <c r="A23" s="20" t="s">
        <v>60</v>
      </c>
      <c r="B23" s="6" t="s">
        <v>124</v>
      </c>
      <c r="C23" s="6" t="s">
        <v>125</v>
      </c>
      <c r="D23" s="6" t="s">
        <v>38</v>
      </c>
      <c r="E23" s="6" t="s">
        <v>169</v>
      </c>
      <c r="F23" s="28" t="s">
        <v>171</v>
      </c>
      <c r="G23" s="29">
        <v>1.579</v>
      </c>
      <c r="H23" s="29">
        <v>1</v>
      </c>
      <c r="I23" s="29">
        <v>1.579</v>
      </c>
      <c r="J23" s="29"/>
    </row>
    <row r="24" spans="1:10" ht="15" customHeight="1">
      <c r="A24" s="20" t="s">
        <v>60</v>
      </c>
      <c r="B24" s="6" t="s">
        <v>131</v>
      </c>
      <c r="C24" s="6" t="s">
        <v>132</v>
      </c>
      <c r="D24" s="6" t="s">
        <v>29</v>
      </c>
      <c r="E24" s="6" t="s">
        <v>60</v>
      </c>
      <c r="F24" s="28" t="s">
        <v>172</v>
      </c>
      <c r="G24" s="29">
        <v>25.728000000000002</v>
      </c>
      <c r="H24" s="29">
        <v>1</v>
      </c>
      <c r="I24" s="29">
        <v>25.728000000000002</v>
      </c>
      <c r="J24" s="29"/>
    </row>
    <row r="25" spans="1:10" ht="15" customHeight="1">
      <c r="A25" s="20" t="s">
        <v>60</v>
      </c>
      <c r="B25" s="6" t="s">
        <v>84</v>
      </c>
      <c r="C25" s="6" t="s">
        <v>85</v>
      </c>
      <c r="D25" s="6" t="s">
        <v>29</v>
      </c>
      <c r="E25" s="6" t="s">
        <v>60</v>
      </c>
      <c r="F25" s="28" t="s">
        <v>172</v>
      </c>
      <c r="G25" s="29">
        <v>25.728000000000002</v>
      </c>
      <c r="H25" s="29">
        <v>1</v>
      </c>
      <c r="I25" s="29">
        <v>25.728000000000002</v>
      </c>
      <c r="J25" s="29"/>
    </row>
    <row r="26" spans="1:10" ht="15" customHeight="1">
      <c r="A26" s="20" t="s">
        <v>60</v>
      </c>
      <c r="B26" s="6" t="s">
        <v>124</v>
      </c>
      <c r="C26" s="6" t="s">
        <v>125</v>
      </c>
      <c r="D26" s="6" t="s">
        <v>38</v>
      </c>
      <c r="E26" s="6" t="s">
        <v>173</v>
      </c>
      <c r="F26" s="28" t="s">
        <v>174</v>
      </c>
      <c r="G26" s="29">
        <v>0.67900000000000005</v>
      </c>
      <c r="H26" s="29">
        <v>1</v>
      </c>
      <c r="I26" s="29">
        <v>0.67900000000000005</v>
      </c>
      <c r="J26" s="29"/>
    </row>
    <row r="27" spans="1:10" ht="15" customHeight="1">
      <c r="A27" s="20" t="s">
        <v>60</v>
      </c>
      <c r="B27" s="6" t="s">
        <v>39</v>
      </c>
      <c r="C27" s="6" t="s">
        <v>40</v>
      </c>
      <c r="D27" s="6" t="s">
        <v>29</v>
      </c>
      <c r="E27" s="6" t="s">
        <v>60</v>
      </c>
      <c r="F27" s="28" t="s">
        <v>175</v>
      </c>
      <c r="G27" s="29">
        <v>24.12</v>
      </c>
      <c r="H27" s="29">
        <v>1</v>
      </c>
      <c r="I27" s="29">
        <v>24.12</v>
      </c>
      <c r="J27" s="29"/>
    </row>
    <row r="28" spans="1:10" ht="15" customHeight="1">
      <c r="A28" s="20" t="s">
        <v>60</v>
      </c>
      <c r="B28" s="6" t="s">
        <v>147</v>
      </c>
      <c r="C28" s="6" t="s">
        <v>148</v>
      </c>
      <c r="D28" s="6" t="s">
        <v>89</v>
      </c>
      <c r="E28" s="6" t="s">
        <v>60</v>
      </c>
      <c r="F28" s="28" t="s">
        <v>76</v>
      </c>
      <c r="G28" s="29">
        <v>3</v>
      </c>
      <c r="H28" s="29">
        <v>1</v>
      </c>
      <c r="I28" s="29">
        <v>3</v>
      </c>
      <c r="J28" s="29"/>
    </row>
    <row r="29" spans="1:10" ht="15" customHeight="1">
      <c r="A29" s="20" t="s">
        <v>60</v>
      </c>
      <c r="B29" s="6" t="s">
        <v>60</v>
      </c>
      <c r="C29" s="6" t="s">
        <v>60</v>
      </c>
      <c r="D29" s="6" t="s">
        <v>60</v>
      </c>
      <c r="E29" s="6" t="s">
        <v>61</v>
      </c>
      <c r="F29" s="28" t="s">
        <v>176</v>
      </c>
      <c r="G29" s="29"/>
      <c r="H29" s="29"/>
      <c r="I29" s="29"/>
      <c r="J29" s="29"/>
    </row>
    <row r="30" spans="1:10" ht="15" customHeight="1">
      <c r="A30" s="20" t="s">
        <v>60</v>
      </c>
      <c r="B30" s="6" t="s">
        <v>141</v>
      </c>
      <c r="C30" s="6" t="s">
        <v>142</v>
      </c>
      <c r="D30" s="6" t="s">
        <v>89</v>
      </c>
      <c r="E30" s="6" t="s">
        <v>60</v>
      </c>
      <c r="F30" s="28" t="s">
        <v>100</v>
      </c>
      <c r="G30" s="29">
        <v>1</v>
      </c>
      <c r="H30" s="29">
        <v>1</v>
      </c>
      <c r="I30" s="29">
        <v>1</v>
      </c>
      <c r="J30" s="29"/>
    </row>
    <row r="31" spans="1:10" ht="15" customHeight="1">
      <c r="A31" s="20" t="s">
        <v>60</v>
      </c>
      <c r="B31" s="6" t="s">
        <v>137</v>
      </c>
      <c r="C31" s="6" t="s">
        <v>138</v>
      </c>
      <c r="D31" s="6" t="s">
        <v>130</v>
      </c>
      <c r="E31" s="6" t="s">
        <v>60</v>
      </c>
      <c r="F31" s="28" t="s">
        <v>177</v>
      </c>
      <c r="G31" s="29">
        <v>0.8</v>
      </c>
      <c r="H31" s="29">
        <v>1</v>
      </c>
      <c r="I31" s="29">
        <v>0.8</v>
      </c>
      <c r="J31" s="29"/>
    </row>
    <row r="32" spans="1:10" ht="15" customHeight="1">
      <c r="A32" s="24" t="s">
        <v>60</v>
      </c>
      <c r="B32" s="6" t="s">
        <v>60</v>
      </c>
      <c r="C32" s="6" t="s">
        <v>60</v>
      </c>
      <c r="D32" s="6" t="s">
        <v>60</v>
      </c>
      <c r="E32" s="6" t="s">
        <v>61</v>
      </c>
      <c r="F32" s="28" t="s">
        <v>178</v>
      </c>
      <c r="G32" s="29"/>
      <c r="H32" s="29"/>
      <c r="I32" s="29"/>
      <c r="J32" s="29"/>
    </row>
    <row r="33" spans="1:10" ht="15" customHeight="1">
      <c r="A33" s="3" t="s">
        <v>150</v>
      </c>
    </row>
    <row r="34" spans="1:10" ht="15" customHeight="1">
      <c r="A34" s="4" t="s">
        <v>52</v>
      </c>
      <c r="B34" s="4" t="s">
        <v>1</v>
      </c>
      <c r="C34" s="4" t="s">
        <v>2</v>
      </c>
      <c r="D34" s="4" t="s">
        <v>55</v>
      </c>
      <c r="E34" s="4" t="s">
        <v>56</v>
      </c>
      <c r="F34" s="26" t="s">
        <v>57</v>
      </c>
      <c r="G34" s="27" t="s">
        <v>58</v>
      </c>
      <c r="H34" s="27" t="s">
        <v>59</v>
      </c>
      <c r="I34" s="27" t="s">
        <v>53</v>
      </c>
      <c r="J34" s="27" t="s">
        <v>10</v>
      </c>
    </row>
    <row r="35" spans="1:10" ht="15" customHeight="1">
      <c r="A35" s="19" t="s">
        <v>227</v>
      </c>
      <c r="B35" s="6" t="s">
        <v>229</v>
      </c>
      <c r="C35" s="6" t="s">
        <v>230</v>
      </c>
      <c r="D35" s="6" t="s">
        <v>231</v>
      </c>
      <c r="E35" s="6" t="s">
        <v>60</v>
      </c>
      <c r="F35" s="28" t="s">
        <v>232</v>
      </c>
      <c r="G35" s="29">
        <v>0.88300000000000001</v>
      </c>
      <c r="H35" s="29">
        <v>1</v>
      </c>
      <c r="I35" s="29">
        <v>0.88300000000000001</v>
      </c>
      <c r="J35" s="29"/>
    </row>
    <row r="36" spans="1:10" ht="15" customHeight="1">
      <c r="A36" s="20" t="s">
        <v>60</v>
      </c>
      <c r="B36" s="6" t="s">
        <v>128</v>
      </c>
      <c r="C36" s="6" t="s">
        <v>129</v>
      </c>
      <c r="D36" s="6" t="s">
        <v>130</v>
      </c>
      <c r="E36" s="6" t="s">
        <v>60</v>
      </c>
      <c r="F36" s="28" t="s">
        <v>179</v>
      </c>
      <c r="G36" s="29">
        <v>13.92</v>
      </c>
      <c r="H36" s="29">
        <v>1</v>
      </c>
      <c r="I36" s="29">
        <v>13.92</v>
      </c>
      <c r="J36" s="29"/>
    </row>
    <row r="37" spans="1:10" ht="15" customHeight="1">
      <c r="A37" s="21"/>
      <c r="B37" s="8"/>
      <c r="C37" s="8"/>
      <c r="D37" s="8"/>
      <c r="E37" s="8"/>
      <c r="F37" s="28"/>
      <c r="G37" s="29"/>
      <c r="H37" s="29"/>
      <c r="I37" s="29"/>
      <c r="J37" s="29"/>
    </row>
    <row r="38" spans="1:10" ht="15" customHeight="1">
      <c r="A38" s="21"/>
      <c r="B38" s="8"/>
      <c r="C38" s="8"/>
      <c r="D38" s="8"/>
      <c r="E38" s="8"/>
      <c r="F38" s="28"/>
      <c r="G38" s="29"/>
      <c r="H38" s="29"/>
      <c r="I38" s="29"/>
      <c r="J38" s="29"/>
    </row>
    <row r="39" spans="1:10" ht="15" customHeight="1">
      <c r="A39" s="21"/>
      <c r="B39" s="8"/>
      <c r="C39" s="8"/>
      <c r="D39" s="8"/>
      <c r="E39" s="8"/>
      <c r="F39" s="28"/>
      <c r="G39" s="29"/>
      <c r="H39" s="29"/>
      <c r="I39" s="29"/>
      <c r="J39" s="29"/>
    </row>
    <row r="40" spans="1:10" ht="15" customHeight="1">
      <c r="A40" s="21"/>
      <c r="B40" s="8"/>
      <c r="C40" s="8"/>
      <c r="D40" s="8"/>
      <c r="E40" s="8"/>
      <c r="F40" s="28"/>
      <c r="G40" s="29"/>
      <c r="H40" s="29"/>
      <c r="I40" s="29"/>
      <c r="J40" s="29"/>
    </row>
    <row r="41" spans="1:10" ht="15" customHeight="1">
      <c r="A41" s="21"/>
      <c r="B41" s="8"/>
      <c r="C41" s="8"/>
      <c r="D41" s="8"/>
      <c r="E41" s="8"/>
      <c r="F41" s="28"/>
      <c r="G41" s="29"/>
      <c r="H41" s="29"/>
      <c r="I41" s="29"/>
      <c r="J41" s="29"/>
    </row>
    <row r="42" spans="1:10" ht="15" customHeight="1">
      <c r="A42" s="21"/>
      <c r="B42" s="8"/>
      <c r="C42" s="8"/>
      <c r="D42" s="8"/>
      <c r="E42" s="8"/>
      <c r="F42" s="28"/>
      <c r="G42" s="29"/>
      <c r="H42" s="29"/>
      <c r="I42" s="29"/>
      <c r="J42" s="29"/>
    </row>
    <row r="43" spans="1:10" ht="15" customHeight="1">
      <c r="A43" s="21"/>
      <c r="B43" s="8"/>
      <c r="C43" s="8"/>
      <c r="D43" s="8"/>
      <c r="E43" s="8"/>
      <c r="F43" s="28"/>
      <c r="G43" s="29"/>
      <c r="H43" s="29"/>
      <c r="I43" s="29"/>
      <c r="J43" s="29"/>
    </row>
    <row r="44" spans="1:10" ht="15" customHeight="1">
      <c r="A44" s="21"/>
      <c r="B44" s="8"/>
      <c r="C44" s="8"/>
      <c r="D44" s="8"/>
      <c r="E44" s="8"/>
      <c r="F44" s="28"/>
      <c r="G44" s="29"/>
      <c r="H44" s="29"/>
      <c r="I44" s="29"/>
      <c r="J44" s="29"/>
    </row>
    <row r="45" spans="1:10" ht="15" customHeight="1">
      <c r="A45" s="21"/>
      <c r="B45" s="8"/>
      <c r="C45" s="8"/>
      <c r="D45" s="8"/>
      <c r="E45" s="8"/>
      <c r="F45" s="28"/>
      <c r="G45" s="29"/>
      <c r="H45" s="29"/>
      <c r="I45" s="29"/>
      <c r="J45" s="29"/>
    </row>
    <row r="46" spans="1:10" ht="15" customHeight="1">
      <c r="A46" s="21"/>
      <c r="B46" s="8"/>
      <c r="C46" s="8"/>
      <c r="D46" s="8"/>
      <c r="E46" s="8"/>
      <c r="F46" s="28"/>
      <c r="G46" s="29"/>
      <c r="H46" s="29"/>
      <c r="I46" s="29"/>
      <c r="J46" s="29"/>
    </row>
    <row r="47" spans="1:10" ht="15" customHeight="1">
      <c r="A47" s="21"/>
      <c r="B47" s="8"/>
      <c r="C47" s="8"/>
      <c r="D47" s="8"/>
      <c r="E47" s="8"/>
      <c r="F47" s="28"/>
      <c r="G47" s="29"/>
      <c r="H47" s="29"/>
      <c r="I47" s="29"/>
      <c r="J47" s="29"/>
    </row>
    <row r="48" spans="1:10" ht="15" customHeight="1">
      <c r="A48" s="21"/>
      <c r="B48" s="8"/>
      <c r="C48" s="8"/>
      <c r="D48" s="8"/>
      <c r="E48" s="8"/>
      <c r="F48" s="28"/>
      <c r="G48" s="29"/>
      <c r="H48" s="29"/>
      <c r="I48" s="29"/>
      <c r="J48" s="29"/>
    </row>
    <row r="49" spans="1:10" ht="15" customHeight="1">
      <c r="A49" s="21"/>
      <c r="B49" s="8"/>
      <c r="C49" s="8"/>
      <c r="D49" s="8"/>
      <c r="E49" s="8"/>
      <c r="F49" s="28"/>
      <c r="G49" s="29"/>
      <c r="H49" s="29"/>
      <c r="I49" s="29"/>
      <c r="J49" s="29"/>
    </row>
    <row r="50" spans="1:10" ht="15" customHeight="1">
      <c r="A50" s="21"/>
      <c r="B50" s="8"/>
      <c r="C50" s="8"/>
      <c r="D50" s="8"/>
      <c r="E50" s="8"/>
      <c r="F50" s="28"/>
      <c r="G50" s="29"/>
      <c r="H50" s="29"/>
      <c r="I50" s="29"/>
      <c r="J50" s="29"/>
    </row>
    <row r="51" spans="1:10" ht="15" customHeight="1">
      <c r="A51" s="21"/>
      <c r="B51" s="8"/>
      <c r="C51" s="8"/>
      <c r="D51" s="8"/>
      <c r="E51" s="8"/>
      <c r="F51" s="28"/>
      <c r="G51" s="29"/>
      <c r="H51" s="29"/>
      <c r="I51" s="29"/>
      <c r="J51" s="29"/>
    </row>
    <row r="52" spans="1:10" ht="15" customHeight="1">
      <c r="A52" s="21"/>
      <c r="B52" s="8"/>
      <c r="C52" s="8"/>
      <c r="D52" s="8"/>
      <c r="E52" s="8"/>
      <c r="F52" s="28"/>
      <c r="G52" s="29"/>
      <c r="H52" s="29"/>
      <c r="I52" s="29"/>
      <c r="J52" s="29"/>
    </row>
    <row r="53" spans="1:10" ht="15" customHeight="1">
      <c r="A53" s="21"/>
      <c r="B53" s="8"/>
      <c r="C53" s="8"/>
      <c r="D53" s="8"/>
      <c r="E53" s="8"/>
      <c r="F53" s="28"/>
      <c r="G53" s="29"/>
      <c r="H53" s="29"/>
      <c r="I53" s="29"/>
      <c r="J53" s="29"/>
    </row>
    <row r="54" spans="1:10" ht="15" customHeight="1">
      <c r="A54" s="21"/>
      <c r="B54" s="8"/>
      <c r="C54" s="8"/>
      <c r="D54" s="8"/>
      <c r="E54" s="8"/>
      <c r="F54" s="28"/>
      <c r="G54" s="29"/>
      <c r="H54" s="29"/>
      <c r="I54" s="29"/>
      <c r="J54" s="29"/>
    </row>
    <row r="55" spans="1:10" ht="15" customHeight="1">
      <c r="A55" s="21"/>
      <c r="B55" s="8"/>
      <c r="C55" s="8"/>
      <c r="D55" s="8"/>
      <c r="E55" s="8"/>
      <c r="F55" s="28"/>
      <c r="G55" s="29"/>
      <c r="H55" s="29"/>
      <c r="I55" s="29"/>
      <c r="J55" s="29"/>
    </row>
    <row r="56" spans="1:10" ht="15" customHeight="1">
      <c r="A56" s="21"/>
      <c r="B56" s="8"/>
      <c r="C56" s="8"/>
      <c r="D56" s="8"/>
      <c r="E56" s="8"/>
      <c r="F56" s="28"/>
      <c r="G56" s="29"/>
      <c r="H56" s="29"/>
      <c r="I56" s="29"/>
      <c r="J56" s="29"/>
    </row>
    <row r="57" spans="1:10" ht="15" customHeight="1">
      <c r="A57" s="21"/>
      <c r="B57" s="8"/>
      <c r="C57" s="8"/>
      <c r="D57" s="8"/>
      <c r="E57" s="8"/>
      <c r="F57" s="28"/>
      <c r="G57" s="29"/>
      <c r="H57" s="29"/>
      <c r="I57" s="29"/>
      <c r="J57" s="29"/>
    </row>
    <row r="58" spans="1:10" ht="15" customHeight="1">
      <c r="A58" s="21"/>
      <c r="B58" s="8"/>
      <c r="C58" s="8"/>
      <c r="D58" s="8"/>
      <c r="E58" s="8"/>
      <c r="F58" s="28"/>
      <c r="G58" s="29"/>
      <c r="H58" s="29"/>
      <c r="I58" s="29"/>
      <c r="J58" s="29"/>
    </row>
    <row r="59" spans="1:10" ht="15" customHeight="1">
      <c r="A59" s="21"/>
      <c r="B59" s="8"/>
      <c r="C59" s="8"/>
      <c r="D59" s="8"/>
      <c r="E59" s="8"/>
      <c r="F59" s="28"/>
      <c r="G59" s="29"/>
      <c r="H59" s="29"/>
      <c r="I59" s="29"/>
      <c r="J59" s="29"/>
    </row>
    <row r="60" spans="1:10" ht="15" customHeight="1">
      <c r="A60" s="21"/>
      <c r="B60" s="17"/>
      <c r="C60" s="17"/>
      <c r="D60" s="17"/>
      <c r="E60" s="17"/>
      <c r="F60" s="30"/>
      <c r="G60" s="31"/>
      <c r="H60" s="31"/>
      <c r="I60" s="31"/>
      <c r="J60" s="31"/>
    </row>
    <row r="61" spans="1:10" ht="15" customHeight="1">
      <c r="A61" s="21"/>
      <c r="B61" s="8"/>
      <c r="C61" s="8"/>
      <c r="D61" s="8"/>
      <c r="E61" s="8"/>
      <c r="F61" s="28"/>
      <c r="G61" s="29"/>
      <c r="H61" s="29"/>
      <c r="I61" s="29"/>
      <c r="J61" s="29"/>
    </row>
    <row r="62" spans="1:10" ht="15" customHeight="1">
      <c r="A62" s="21"/>
      <c r="B62" s="8"/>
      <c r="C62" s="8"/>
      <c r="D62" s="8"/>
      <c r="E62" s="8"/>
      <c r="F62" s="28"/>
      <c r="G62" s="29"/>
      <c r="H62" s="29"/>
      <c r="I62" s="29"/>
      <c r="J62" s="29"/>
    </row>
    <row r="63" spans="1:10" ht="15" customHeight="1">
      <c r="A63" s="21"/>
      <c r="B63" s="8"/>
      <c r="C63" s="8"/>
      <c r="D63" s="8"/>
      <c r="E63" s="8"/>
      <c r="F63" s="28"/>
      <c r="G63" s="29"/>
      <c r="H63" s="29"/>
      <c r="I63" s="29"/>
      <c r="J63" s="29"/>
    </row>
    <row r="64" spans="1:10" ht="15" customHeight="1">
      <c r="A64" s="22"/>
      <c r="B64" s="8"/>
      <c r="C64" s="8"/>
      <c r="D64" s="8"/>
      <c r="E64" s="8"/>
      <c r="F64" s="28"/>
      <c r="G64" s="29"/>
      <c r="H64" s="29"/>
      <c r="I64" s="29"/>
      <c r="J64" s="29"/>
    </row>
  </sheetData>
  <mergeCells count="1">
    <mergeCell ref="A1:J1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L32"/>
  <sheetViews>
    <sheetView zoomScaleNormal="100" workbookViewId="0">
      <pane ySplit="3" topLeftCell="A4" activePane="bottomLeft" state="frozen"/>
      <selection activeCell="A32" sqref="A32:XFD32"/>
      <selection pane="bottomLeft" activeCell="A32" sqref="A32:XFD32"/>
    </sheetView>
  </sheetViews>
  <sheetFormatPr defaultRowHeight="15" customHeight="1"/>
  <cols>
    <col min="1" max="2" width="23.625" style="12" customWidth="1"/>
    <col min="3" max="3" width="6" style="12" customWidth="1"/>
    <col min="4" max="4" width="10.625" style="12" customWidth="1"/>
    <col min="5" max="5" width="4.625" style="12" customWidth="1"/>
    <col min="6" max="6" width="8.625" style="12" customWidth="1"/>
    <col min="7" max="7" width="10.625" style="12" customWidth="1"/>
    <col min="8" max="8" width="4.625" style="12" customWidth="1"/>
    <col min="9" max="9" width="8.625" style="12" customWidth="1"/>
    <col min="10" max="10" width="6" style="12" customWidth="1"/>
    <col min="11" max="11" width="10.625" style="12" customWidth="1"/>
    <col min="12" max="12" width="7.25" style="12" customWidth="1"/>
    <col min="13" max="19" width="8.625" style="12" customWidth="1"/>
    <col min="20" max="16384" width="9" style="12"/>
  </cols>
  <sheetData>
    <row r="1" spans="1:12" s="16" customFormat="1" ht="24.95" customHeight="1">
      <c r="A1" s="35" t="s">
        <v>238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5" customHeight="1">
      <c r="A2" s="12" t="s">
        <v>180</v>
      </c>
    </row>
    <row r="3" spans="1:12" ht="30" customHeight="1">
      <c r="A3" s="13" t="s">
        <v>1</v>
      </c>
      <c r="B3" s="13" t="s">
        <v>2</v>
      </c>
      <c r="C3" s="13" t="s">
        <v>242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244</v>
      </c>
      <c r="K3" s="13" t="s">
        <v>9</v>
      </c>
      <c r="L3" s="13" t="s">
        <v>10</v>
      </c>
    </row>
    <row r="4" spans="1:12" ht="15" customHeight="1">
      <c r="A4" s="32" t="s">
        <v>181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15" customHeight="1">
      <c r="A5" s="14" t="s">
        <v>182</v>
      </c>
      <c r="B5" s="14" t="s">
        <v>183</v>
      </c>
      <c r="C5" s="14" t="s">
        <v>184</v>
      </c>
      <c r="D5" s="14">
        <v>4</v>
      </c>
      <c r="E5" s="14"/>
      <c r="F5" s="14">
        <v>0</v>
      </c>
      <c r="G5" s="14">
        <v>0</v>
      </c>
      <c r="H5" s="14">
        <v>0</v>
      </c>
      <c r="I5" s="14"/>
      <c r="J5" s="14" t="s">
        <v>184</v>
      </c>
      <c r="K5" s="14">
        <v>4</v>
      </c>
      <c r="L5" s="14"/>
    </row>
    <row r="6" spans="1:12" ht="15" customHeight="1">
      <c r="A6" s="14" t="s">
        <v>185</v>
      </c>
      <c r="B6" s="14" t="s">
        <v>245</v>
      </c>
      <c r="C6" s="14" t="s">
        <v>89</v>
      </c>
      <c r="D6" s="14">
        <v>4</v>
      </c>
      <c r="E6" s="14"/>
      <c r="F6" s="14">
        <v>0</v>
      </c>
      <c r="G6" s="14">
        <v>0</v>
      </c>
      <c r="H6" s="14">
        <v>0</v>
      </c>
      <c r="I6" s="14"/>
      <c r="J6" s="14" t="s">
        <v>89</v>
      </c>
      <c r="K6" s="14">
        <v>4</v>
      </c>
      <c r="L6" s="14"/>
    </row>
    <row r="7" spans="1:12" ht="15" customHeight="1">
      <c r="A7" s="14" t="s">
        <v>187</v>
      </c>
      <c r="B7" s="14" t="s">
        <v>188</v>
      </c>
      <c r="C7" s="14" t="s">
        <v>59</v>
      </c>
      <c r="D7" s="14">
        <v>4</v>
      </c>
      <c r="E7" s="14"/>
      <c r="F7" s="14">
        <v>0</v>
      </c>
      <c r="G7" s="14">
        <v>0</v>
      </c>
      <c r="H7" s="14">
        <v>0</v>
      </c>
      <c r="I7" s="14"/>
      <c r="J7" s="14" t="s">
        <v>59</v>
      </c>
      <c r="K7" s="14">
        <v>4</v>
      </c>
      <c r="L7" s="14"/>
    </row>
    <row r="8" spans="1:12" ht="15" customHeight="1">
      <c r="A8" s="14" t="s">
        <v>189</v>
      </c>
      <c r="B8" s="14" t="s">
        <v>190</v>
      </c>
      <c r="C8" s="14" t="s">
        <v>191</v>
      </c>
      <c r="D8" s="14">
        <v>4</v>
      </c>
      <c r="E8" s="14"/>
      <c r="F8" s="14">
        <v>0</v>
      </c>
      <c r="G8" s="14">
        <v>0</v>
      </c>
      <c r="H8" s="14">
        <v>0</v>
      </c>
      <c r="I8" s="14"/>
      <c r="J8" s="14" t="s">
        <v>191</v>
      </c>
      <c r="K8" s="14">
        <v>4</v>
      </c>
      <c r="L8" s="14"/>
    </row>
    <row r="9" spans="1:12" ht="15" customHeight="1">
      <c r="A9" s="14" t="s">
        <v>192</v>
      </c>
      <c r="B9" s="14" t="s">
        <v>193</v>
      </c>
      <c r="C9" s="14" t="s">
        <v>59</v>
      </c>
      <c r="D9" s="14">
        <v>2</v>
      </c>
      <c r="E9" s="14"/>
      <c r="F9" s="14"/>
      <c r="G9" s="14">
        <v>0</v>
      </c>
      <c r="H9" s="14"/>
      <c r="I9" s="14"/>
      <c r="J9" s="14" t="s">
        <v>59</v>
      </c>
      <c r="K9" s="14">
        <v>2</v>
      </c>
      <c r="L9" s="14"/>
    </row>
    <row r="10" spans="1:12" ht="15" customHeight="1">
      <c r="A10" s="32" t="s">
        <v>30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ht="15" customHeight="1">
      <c r="A11" s="14" t="s">
        <v>194</v>
      </c>
      <c r="B11" s="14" t="s">
        <v>195</v>
      </c>
      <c r="C11" s="14" t="s">
        <v>59</v>
      </c>
      <c r="D11" s="14">
        <v>2</v>
      </c>
      <c r="E11" s="14"/>
      <c r="F11" s="14"/>
      <c r="G11" s="14">
        <v>0</v>
      </c>
      <c r="H11" s="14"/>
      <c r="I11" s="14"/>
      <c r="J11" s="14" t="s">
        <v>59</v>
      </c>
      <c r="K11" s="14">
        <v>2</v>
      </c>
      <c r="L11" s="14"/>
    </row>
    <row r="12" spans="1:12" ht="15" customHeight="1">
      <c r="A12" s="14" t="s">
        <v>196</v>
      </c>
      <c r="B12" s="14" t="s">
        <v>197</v>
      </c>
      <c r="C12" s="14" t="s">
        <v>14</v>
      </c>
      <c r="D12" s="14">
        <v>9</v>
      </c>
      <c r="E12" s="14"/>
      <c r="F12" s="14">
        <v>0</v>
      </c>
      <c r="G12" s="14">
        <v>0</v>
      </c>
      <c r="H12" s="14">
        <v>0</v>
      </c>
      <c r="I12" s="14"/>
      <c r="J12" s="14" t="s">
        <v>14</v>
      </c>
      <c r="K12" s="14">
        <v>9</v>
      </c>
      <c r="L12" s="14"/>
    </row>
    <row r="13" spans="1:12" ht="15" customHeight="1">
      <c r="A13" s="32" t="s">
        <v>87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ht="15" customHeight="1">
      <c r="A14" s="14" t="s">
        <v>198</v>
      </c>
      <c r="B14" s="14" t="s">
        <v>199</v>
      </c>
      <c r="C14" s="14" t="s">
        <v>14</v>
      </c>
      <c r="D14" s="14">
        <v>1.8</v>
      </c>
      <c r="E14" s="14"/>
      <c r="F14" s="14">
        <v>0</v>
      </c>
      <c r="G14" s="14">
        <v>0</v>
      </c>
      <c r="H14" s="14">
        <v>0</v>
      </c>
      <c r="I14" s="14"/>
      <c r="J14" s="14" t="s">
        <v>14</v>
      </c>
      <c r="K14" s="14">
        <v>1.8</v>
      </c>
      <c r="L14" s="14"/>
    </row>
    <row r="15" spans="1:12" ht="15" customHeight="1">
      <c r="A15" s="32" t="s">
        <v>45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2" ht="15" customHeight="1">
      <c r="A16" s="14" t="s">
        <v>46</v>
      </c>
      <c r="B16" s="14" t="s">
        <v>149</v>
      </c>
      <c r="C16" s="14" t="s">
        <v>48</v>
      </c>
      <c r="D16" s="14">
        <v>3.6999999999999998E-2</v>
      </c>
      <c r="E16" s="14"/>
      <c r="F16" s="14">
        <v>0</v>
      </c>
      <c r="G16" s="14">
        <v>0</v>
      </c>
      <c r="H16" s="14">
        <v>0</v>
      </c>
      <c r="I16" s="14"/>
      <c r="J16" s="14" t="s">
        <v>48</v>
      </c>
      <c r="K16" s="14">
        <v>3.6999999999999998E-2</v>
      </c>
      <c r="L16" s="14"/>
    </row>
    <row r="17" spans="1:12" ht="15" customHeight="1">
      <c r="A17" s="14" t="s">
        <v>49</v>
      </c>
      <c r="B17" s="14" t="s">
        <v>50</v>
      </c>
      <c r="C17" s="14" t="s">
        <v>51</v>
      </c>
      <c r="D17" s="14">
        <v>3.6999999999999998E-2</v>
      </c>
      <c r="E17" s="14"/>
      <c r="F17" s="14">
        <v>0</v>
      </c>
      <c r="G17" s="14">
        <v>0</v>
      </c>
      <c r="H17" s="14">
        <v>0</v>
      </c>
      <c r="I17" s="14"/>
      <c r="J17" s="14" t="s">
        <v>51</v>
      </c>
      <c r="K17" s="14">
        <v>3.6999999999999998E-2</v>
      </c>
      <c r="L17" s="14"/>
    </row>
    <row r="18" spans="1:12" ht="15" customHeight="1">
      <c r="A18" s="32" t="s">
        <v>200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2" ht="15" customHeight="1">
      <c r="A19" s="14" t="s">
        <v>201</v>
      </c>
      <c r="B19" s="14" t="s">
        <v>202</v>
      </c>
      <c r="C19" s="14" t="s">
        <v>29</v>
      </c>
      <c r="D19" s="14">
        <v>3.24</v>
      </c>
      <c r="E19" s="14"/>
      <c r="F19" s="14">
        <v>0</v>
      </c>
      <c r="G19" s="14">
        <v>0</v>
      </c>
      <c r="H19" s="14">
        <v>0</v>
      </c>
      <c r="I19" s="14"/>
      <c r="J19" s="14" t="s">
        <v>29</v>
      </c>
      <c r="K19" s="14">
        <v>3.24</v>
      </c>
      <c r="L19" s="14"/>
    </row>
    <row r="20" spans="1:12" ht="15" customHeight="1">
      <c r="A20" s="32" t="s">
        <v>41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</row>
    <row r="21" spans="1:12" ht="15" customHeight="1">
      <c r="A21" s="14" t="s">
        <v>203</v>
      </c>
      <c r="B21" s="14" t="s">
        <v>204</v>
      </c>
      <c r="C21" s="14" t="s">
        <v>130</v>
      </c>
      <c r="D21" s="14">
        <v>71</v>
      </c>
      <c r="E21" s="14"/>
      <c r="F21" s="14">
        <v>0</v>
      </c>
      <c r="G21" s="14">
        <v>0</v>
      </c>
      <c r="H21" s="14">
        <v>0</v>
      </c>
      <c r="I21" s="14"/>
      <c r="J21" s="14" t="s">
        <v>130</v>
      </c>
      <c r="K21" s="14">
        <v>71</v>
      </c>
      <c r="L21" s="14"/>
    </row>
    <row r="22" spans="1:12" ht="15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12" ht="1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1:12" ht="1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2" ht="1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1:12" ht="1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 ht="1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ht="1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 ht="1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 ht="1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 ht="1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</sheetData>
  <mergeCells count="7">
    <mergeCell ref="A20:L20"/>
    <mergeCell ref="A1:L1"/>
    <mergeCell ref="A4:L4"/>
    <mergeCell ref="A10:L10"/>
    <mergeCell ref="A13:L13"/>
    <mergeCell ref="A15:L15"/>
    <mergeCell ref="A18:L18"/>
  </mergeCells>
  <phoneticPr fontId="1" type="noConversion"/>
  <pageMargins left="0.59055118110236227" right="0.19685039370078741" top="0.59055118110236227" bottom="0.47244094488188981" header="0.39370078740157483" footer="0.27559055118110237"/>
  <pageSetup paperSize="9" orientation="landscape" r:id="rId1"/>
  <headerFooter>
    <oddFooter>&amp;C&amp;"굴림,보통"&amp;9&amp;P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10</vt:i4>
      </vt:variant>
    </vt:vector>
  </HeadingPairs>
  <TitlesOfParts>
    <vt:vector size="21" baseType="lpstr">
      <vt:lpstr>1.균열 보수-집계</vt:lpstr>
      <vt:lpstr>1.균열 보수-산출</vt:lpstr>
      <vt:lpstr>2.방수-집계</vt:lpstr>
      <vt:lpstr>2.방수-산출</vt:lpstr>
      <vt:lpstr>3.외벽타일-집계</vt:lpstr>
      <vt:lpstr>3.외벽타일-산출</vt:lpstr>
      <vt:lpstr>4.익스펜션조인트-집계</vt:lpstr>
      <vt:lpstr>4.익스펜션조인트-산출</vt:lpstr>
      <vt:lpstr>5.옥외화장실-집계</vt:lpstr>
      <vt:lpstr>5.옥외화장실-산출</vt:lpstr>
      <vt:lpstr>Sheet1</vt:lpstr>
      <vt:lpstr>'1.균열 보수-산출'!Print_Titles</vt:lpstr>
      <vt:lpstr>'1.균열 보수-집계'!Print_Titles</vt:lpstr>
      <vt:lpstr>'2.방수-산출'!Print_Titles</vt:lpstr>
      <vt:lpstr>'2.방수-집계'!Print_Titles</vt:lpstr>
      <vt:lpstr>'3.외벽타일-산출'!Print_Titles</vt:lpstr>
      <vt:lpstr>'3.외벽타일-집계'!Print_Titles</vt:lpstr>
      <vt:lpstr>'4.익스펜션조인트-산출'!Print_Titles</vt:lpstr>
      <vt:lpstr>'4.익스펜션조인트-집계'!Print_Titles</vt:lpstr>
      <vt:lpstr>'5.옥외화장실-산출'!Print_Titles</vt:lpstr>
      <vt:lpstr>'5.옥외화장실-집계'!Print_Titles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Registered User</cp:lastModifiedBy>
  <cp:lastPrinted>2016-04-05T23:39:32Z</cp:lastPrinted>
  <dcterms:created xsi:type="dcterms:W3CDTF">2016-04-04T12:44:49Z</dcterms:created>
  <dcterms:modified xsi:type="dcterms:W3CDTF">2016-04-07T15:54:36Z</dcterms:modified>
</cp:coreProperties>
</file>